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480" windowHeight="11640" activeTab="0"/>
  </bookViews>
  <sheets>
    <sheet name="разом" sheetId="1" r:id="rId1"/>
  </sheets>
  <definedNames/>
  <calcPr fullCalcOnLoad="1"/>
</workbook>
</file>

<file path=xl/sharedStrings.xml><?xml version="1.0" encoding="utf-8"?>
<sst xmlns="http://schemas.openxmlformats.org/spreadsheetml/2006/main" count="219" uniqueCount="191">
  <si>
    <t>Код</t>
  </si>
  <si>
    <t>грн.</t>
  </si>
  <si>
    <t xml:space="preserve">            Додаток 1</t>
  </si>
  <si>
    <t xml:space="preserve"> </t>
  </si>
  <si>
    <t xml:space="preserve"> Затверджено розписом на звітний рік з урахуванням змін </t>
  </si>
  <si>
    <t>% до уточнених річних призначень</t>
  </si>
  <si>
    <t>ВИДАТКИ</t>
  </si>
  <si>
    <t>Загальний фонд</t>
  </si>
  <si>
    <t>0100</t>
  </si>
  <si>
    <t>Державне управління</t>
  </si>
  <si>
    <t>1000</t>
  </si>
  <si>
    <t>Освiта</t>
  </si>
  <si>
    <t>2000</t>
  </si>
  <si>
    <t>Охорона здоров`я</t>
  </si>
  <si>
    <t>3000</t>
  </si>
  <si>
    <t>Соцiальний захист та соцiальне забезпечення</t>
  </si>
  <si>
    <t>3104</t>
  </si>
  <si>
    <t>3112</t>
  </si>
  <si>
    <t>Заходи державної політики з питань дітей та їх соціального захисту</t>
  </si>
  <si>
    <t>Культура i мистецтво</t>
  </si>
  <si>
    <t>Фiзична культура i спорт</t>
  </si>
  <si>
    <t>Сприяння розвитку малого та середнього підприємництва</t>
  </si>
  <si>
    <t>Разом по загальному фонду</t>
  </si>
  <si>
    <t>Всього видатків загального фонду (з урахуванням трансфертів)</t>
  </si>
  <si>
    <t>Кредитування загального фонду</t>
  </si>
  <si>
    <t>Спеціальний фонд</t>
  </si>
  <si>
    <t>2010</t>
  </si>
  <si>
    <t>Багатопрофільна стаціонарна медична допомога населенню</t>
  </si>
  <si>
    <t>Всього видатків спеціального фонду</t>
  </si>
  <si>
    <t>Кредитування спеціального фонду</t>
  </si>
  <si>
    <t>ВСЬОГО ВИДАТКІВ</t>
  </si>
  <si>
    <t>ВСЬОГО КРЕДИТУВАННЯ</t>
  </si>
  <si>
    <t>ІІІ розділ. Джерела фінансування дефіциту бюджету</t>
  </si>
  <si>
    <t>загальний фонд</t>
  </si>
  <si>
    <t>Зміни обсягів бюджетних коштів</t>
  </si>
  <si>
    <t>спеціальний фонд</t>
  </si>
  <si>
    <t xml:space="preserve">Зміни обсягів бюджетних коштів </t>
  </si>
  <si>
    <t>Компенсаційні виплати за пільговий проїзд окремих категорій громадян на залізничному транспорті</t>
  </si>
  <si>
    <t>Організація та проведення громадських робіт</t>
  </si>
  <si>
    <t>Житлово-комунальне господарство</t>
  </si>
  <si>
    <t>Резервний фонд</t>
  </si>
  <si>
    <t>1010</t>
  </si>
  <si>
    <t>1020</t>
  </si>
  <si>
    <t>1090</t>
  </si>
  <si>
    <t>Ліквідація іншого забруднення навколишнього природного середовища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</si>
  <si>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</si>
  <si>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 xml:space="preserve"> Начальник фінансового відділу</t>
  </si>
  <si>
    <t>Інші субвенції з місцевого бюджету</t>
  </si>
  <si>
    <t>3035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</si>
  <si>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</si>
  <si>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3121</t>
  </si>
  <si>
    <t>Утримання та забезпечення діяльності центрів соціальних служб для сім`ї, дітей та молоді</t>
  </si>
  <si>
    <t>3210</t>
  </si>
  <si>
    <t>3242</t>
  </si>
  <si>
    <t>Інші заходи у сфері соціального захисту і соціального забезпечення</t>
  </si>
  <si>
    <t>Здійснення заходів із землеустрою</t>
  </si>
  <si>
    <t>Утримання та розвиток автомобільних доріг та дорожньої інфраструктури за рахунок коштів місцевого бюджету</t>
  </si>
  <si>
    <t>Членські внески до асоціацій органів місцевого самоврядування</t>
  </si>
  <si>
    <t>Інша діяльність</t>
  </si>
  <si>
    <t>Заходи із запобігання та ліквідації надзвичайних ситуацій та наслідків стихійного лиха</t>
  </si>
  <si>
    <t>Заходи та роботи з мобілізаційної підготовки місцевого значення</t>
  </si>
  <si>
    <t>0150</t>
  </si>
  <si>
    <t>0160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</si>
  <si>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</si>
  <si>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Керівництво і управління у відповідній сфері у містах (місті Києві), селищах, селах, об`єднаних територіальних громадах</t>
  </si>
  <si>
    <t>Надання дошкільної освіти</t>
  </si>
  <si>
    <t>1100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</si>
  <si>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</si>
  <si>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</si>
  <si>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</si>
  <si>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</si>
  <si>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</si>
  <si>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водопровідно-каналізаційного господарства</t>
  </si>
  <si>
    <t>Організація благоустрою населених пунктів</t>
  </si>
  <si>
    <t>Придбання житла для окремих категорій населення відповідно до законодавства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</si>
  <si>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</si>
  <si>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Будівництво об`єктів житлово-комунального господарства</t>
  </si>
  <si>
    <t>Будівництво освітніх установ та закладів</t>
  </si>
  <si>
    <t>Будівництво установ та закладів культури</t>
  </si>
  <si>
    <t>Розроблення схем планування та забудови територій (містобудівної документації)</t>
  </si>
  <si>
    <t>Співфінансування інвестиційних проектів, що реалізуються за рахунок коштів державного фонду регіонального розвитку</t>
  </si>
  <si>
    <t>Виконання інвестиційних проектів в рамках здійснення заходів щодо соціально-економічного розвитку окремих територій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</si>
  <si>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t>
  </si>
  <si>
    <t>Будівництво медичних установ та закладів</t>
  </si>
  <si>
    <t>Будівництво установ та закладів соціальної сфери</t>
  </si>
  <si>
    <t>Будівництво інших об`єктів соціальної та виробничої інфраструктури комунальної власності</t>
  </si>
  <si>
    <t>Виконання інвестиційних проектів в рамках формування інфраструктури об`єднаних територіальних громад</t>
  </si>
  <si>
    <t>3140</t>
  </si>
  <si>
    <t>Субвенція з місцевого бюджету на формування інфраструктури об`єднаних територіальних громад за рахунок відповідної субвенції з державного бюджету</t>
  </si>
  <si>
    <t>1161</t>
  </si>
  <si>
    <t>Забезпечення діяльності інших закладів у сфері освіти</t>
  </si>
  <si>
    <t>Експлуатація та технічне обслуговування житлового фонду</t>
  </si>
  <si>
    <t>Будівництво споруд, установ та закладів фізичної культури і спорту</t>
  </si>
  <si>
    <t xml:space="preserve">Надання довгострокових кредитів iндивiдуальним забудовникам житла на селі </t>
  </si>
  <si>
    <t>Внески до статутного капіталу суб`єктів господарювання</t>
  </si>
  <si>
    <t>Повернення коштів, наданих для кредитування індивідуальних забудовників житла на селі</t>
  </si>
  <si>
    <t>Л.САВЧЕНКО</t>
  </si>
  <si>
    <t>(грн.)</t>
  </si>
  <si>
    <t>Надання загальної середньої освіти закладами загальної  середньої освіти ( у тому числі з дошкільними підрозділами (відділеннями, групами))</t>
  </si>
  <si>
    <t>Надання позашкільної освіти закладами позашкільної освіти, заходи із позашкільної роботи з дітьми</t>
  </si>
  <si>
    <t>Надання спеціальної освіти мистецькими школами</t>
  </si>
  <si>
    <t>(код бюджету)</t>
  </si>
  <si>
    <t>до рішення Сновської міської ради від 20 жовтня 2020 року</t>
  </si>
  <si>
    <t>Виконання бюджету Сновської міської об’єднаної територіальної громади за 9 місяців  2020 року</t>
  </si>
  <si>
    <t>Виконано за 9 місяців 2020 року</t>
  </si>
  <si>
    <t>Субвенція з місцевого бюджету державному бюджету на виконання програм соціально-економічного розвитку регіонів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</si>
  <si>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</si>
  <si>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в /100%</t>
  </si>
  <si>
    <t xml:space="preserve"> Назва </t>
  </si>
  <si>
    <t xml:space="preserve"> Уточ.план на 2020 рік </t>
  </si>
  <si>
    <t xml:space="preserve"> Уточ.план за 9 місяців 2020 року</t>
  </si>
  <si>
    <t>Виконано</t>
  </si>
  <si>
    <t>% вик. до річ.</t>
  </si>
  <si>
    <t>% вик. до звітн. періоду</t>
  </si>
  <si>
    <t>Податкові надходження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</si>
  <si>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</si>
  <si>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</si>
  <si>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</si>
  <si>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</si>
  <si>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</si>
  <si>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</si>
  <si>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</si>
  <si>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</si>
  <si>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користування надрами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</si>
  <si>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</si>
  <si>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</si>
  <si>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</si>
  <si>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</si>
  <si>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</si>
  <si>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</si>
  <si>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</si>
  <si>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в/100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</si>
  <si>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</si>
  <si>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</si>
  <si>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</si>
  <si>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</si>
  <si>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</si>
  <si>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</si>
  <si>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</si>
  <si>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 </t>
  </si>
  <si>
    <t>Транспортний податок з юридичних осіб</t>
  </si>
  <si>
    <t>Туристичний збір </t>
  </si>
  <si>
    <t>Єдиний податок  </t>
  </si>
  <si>
    <t>Неподаткові надходження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</si>
  <si>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</si>
  <si>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</si>
  <si>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</si>
  <si>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</si>
  <si>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</si>
  <si>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</si>
  <si>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</si>
  <si>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</si>
  <si>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Інші надходження  </t>
  </si>
  <si>
    <t>Доходи від операцій з капіталом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</si>
  <si>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</si>
  <si>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 xml:space="preserve">Разом доходів (без урахування трансфертів) </t>
  </si>
  <si>
    <t>Офіційні трансферти</t>
  </si>
  <si>
    <t>Дотації</t>
  </si>
  <si>
    <t>Базова дотація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</si>
  <si>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</si>
  <si>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</si>
  <si>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</si>
  <si>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</si>
  <si>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</si>
  <si>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</si>
  <si>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</si>
  <si>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</si>
  <si>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</si>
  <si>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</si>
  <si>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</si>
  <si>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</si>
  <si>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Всього доходів загального фонду</t>
  </si>
  <si>
    <t>Всього спеціального фонду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</si>
  <si>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</si>
  <si>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</si>
  <si>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</si>
  <si>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</si>
  <si>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</si>
  <si>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</si>
  <si>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</si>
  <si>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Інші джерела власних надходжень бюджетних установ  </t>
  </si>
  <si>
    <t>Доходи від операцій з капіталом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</si>
  <si>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</si>
  <si>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</si>
  <si>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Офіційні трансферти  </t>
  </si>
  <si>
    <t>Надходження в рамках програм допомоги урядів іноземних держав, міжнародних організацій, донорських установ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</si>
  <si>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</si>
  <si>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</si>
  <si>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ВСЬОГО ДОХОДІВ</t>
  </si>
  <si>
    <t>Начальник фінансового відділу Сновської міської ради</t>
  </si>
  <si>
    <t>,,Про затвердження звіту про виконання бюджету Сновської міської об'єднаної територіальної громади за 9 місяців 2020 року" № 1-52/VІІ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</si>
</sst>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%"/>
    <numFmt numFmtId="181" formatCode="0.00;[Red]0.00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8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Fill="1" applyAlignment="1">
      <alignment horizontal="right" vertical="center" wrapText="1"/>
    </xf>
    <xf numFmtId="2" fontId="10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0" fontId="10" fillId="0" borderId="10" xfId="0" applyFont="1" applyFill="1" applyBorder="1" applyAlignment="1" quotePrefix="1">
      <alignment horizontal="center"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/>
    </xf>
    <xf numFmtId="180" fontId="10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justify" wrapText="1"/>
    </xf>
    <xf numFmtId="0" fontId="10" fillId="0" borderId="10" xfId="0" applyFont="1" applyFill="1" applyBorder="1" applyAlignment="1">
      <alignment horizontal="left" vertical="distributed" wrapText="1"/>
    </xf>
    <xf numFmtId="0" fontId="10" fillId="0" borderId="10" xfId="0" applyFont="1" applyFill="1" applyBorder="1" applyAlignment="1" quotePrefix="1">
      <alignment horizontal="center" vertical="center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10" xfId="0" applyFont="1" applyFill="1" applyBorder="1" applyAlignment="1">
      <alignment horizontal="center" vertical="center"/>
    </xf>
    <xf numFmtId="182" fontId="10" fillId="0" borderId="1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distributed" wrapText="1"/>
    </xf>
    <xf numFmtId="2" fontId="10" fillId="0" borderId="0" xfId="0" applyNumberFormat="1" applyFont="1" applyFill="1" applyBorder="1" applyAlignment="1">
      <alignment vertical="center"/>
    </xf>
    <xf numFmtId="182" fontId="10" fillId="0" borderId="0" xfId="0" applyNumberFormat="1" applyFont="1" applyFill="1" applyBorder="1" applyAlignment="1">
      <alignment vertical="center"/>
    </xf>
    <xf numFmtId="0" fontId="10" fillId="0" borderId="10" xfId="0" applyFont="1" applyBorder="1" applyAlignment="1">
      <alignment wrapText="1"/>
    </xf>
    <xf numFmtId="0" fontId="10" fillId="33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13" fillId="0" borderId="0" xfId="0" applyFont="1" applyAlignment="1">
      <alignment horizontal="center"/>
    </xf>
    <xf numFmtId="180" fontId="10" fillId="0" borderId="10" xfId="0" applyNumberFormat="1" applyFont="1" applyFill="1" applyBorder="1" applyAlignment="1">
      <alignment horizontal="right"/>
    </xf>
    <xf numFmtId="0" fontId="12" fillId="34" borderId="10" xfId="0" applyFont="1" applyFill="1" applyBorder="1" applyAlignment="1">
      <alignment horizontal="left" wrapText="1"/>
    </xf>
    <xf numFmtId="2" fontId="11" fillId="34" borderId="10" xfId="0" applyNumberFormat="1" applyFont="1" applyFill="1" applyBorder="1" applyAlignment="1">
      <alignment horizontal="right" vertical="center"/>
    </xf>
    <xf numFmtId="0" fontId="11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right" vertical="center"/>
    </xf>
    <xf numFmtId="1" fontId="4" fillId="34" borderId="10" xfId="0" applyNumberFormat="1" applyFont="1" applyFill="1" applyBorder="1" applyAlignment="1" quotePrefix="1">
      <alignment horizontal="center" vertical="center" wrapText="1"/>
    </xf>
    <xf numFmtId="1" fontId="4" fillId="34" borderId="10" xfId="0" applyNumberFormat="1" applyFont="1" applyFill="1" applyBorder="1" applyAlignment="1">
      <alignment horizontal="left" vertical="distributed" wrapText="1"/>
    </xf>
    <xf numFmtId="2" fontId="4" fillId="34" borderId="10" xfId="0" applyNumberFormat="1" applyFont="1" applyFill="1" applyBorder="1" applyAlignment="1">
      <alignment horizontal="right" wrapText="1"/>
    </xf>
    <xf numFmtId="180" fontId="4" fillId="34" borderId="10" xfId="0" applyNumberFormat="1" applyFont="1" applyFill="1" applyBorder="1" applyAlignment="1">
      <alignment/>
    </xf>
    <xf numFmtId="1" fontId="4" fillId="34" borderId="10" xfId="0" applyNumberFormat="1" applyFont="1" applyFill="1" applyBorder="1" applyAlignment="1">
      <alignment horizontal="center" vertical="center" wrapText="1"/>
    </xf>
    <xf numFmtId="181" fontId="4" fillId="34" borderId="10" xfId="0" applyNumberFormat="1" applyFont="1" applyFill="1" applyBorder="1" applyAlignment="1">
      <alignment horizontal="right" vertical="center" wrapText="1"/>
    </xf>
    <xf numFmtId="1" fontId="11" fillId="34" borderId="10" xfId="0" applyNumberFormat="1" applyFont="1" applyFill="1" applyBorder="1" applyAlignment="1" quotePrefix="1">
      <alignment horizontal="center" vertical="center" wrapText="1"/>
    </xf>
    <xf numFmtId="1" fontId="12" fillId="34" borderId="10" xfId="0" applyNumberFormat="1" applyFont="1" applyFill="1" applyBorder="1" applyAlignment="1">
      <alignment horizontal="left" vertical="distributed" wrapText="1"/>
    </xf>
    <xf numFmtId="1" fontId="11" fillId="34" borderId="10" xfId="0" applyNumberFormat="1" applyFont="1" applyFill="1" applyBorder="1" applyAlignment="1">
      <alignment horizontal="right" vertical="center" wrapText="1"/>
    </xf>
    <xf numFmtId="2" fontId="11" fillId="34" borderId="10" xfId="0" applyNumberFormat="1" applyFont="1" applyFill="1" applyBorder="1" applyAlignment="1">
      <alignment horizontal="right" vertical="center" wrapText="1"/>
    </xf>
    <xf numFmtId="1" fontId="10" fillId="34" borderId="10" xfId="0" applyNumberFormat="1" applyFont="1" applyFill="1" applyBorder="1" applyAlignment="1">
      <alignment horizontal="right" vertical="center" wrapText="1"/>
    </xf>
    <xf numFmtId="0" fontId="4" fillId="34" borderId="10" xfId="0" applyFont="1" applyFill="1" applyBorder="1" applyAlignment="1">
      <alignment horizontal="left" vertical="distributed" wrapText="1"/>
    </xf>
    <xf numFmtId="180" fontId="4" fillId="34" borderId="10" xfId="0" applyNumberFormat="1" applyFont="1" applyFill="1" applyBorder="1" applyAlignment="1">
      <alignment horizontal="right" wrapText="1"/>
    </xf>
    <xf numFmtId="0" fontId="10" fillId="34" borderId="10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left" vertical="distributed" wrapText="1"/>
    </xf>
    <xf numFmtId="182" fontId="12" fillId="34" borderId="10" xfId="0" applyNumberFormat="1" applyFont="1" applyFill="1" applyBorder="1" applyAlignment="1">
      <alignment vertical="center"/>
    </xf>
    <xf numFmtId="0" fontId="10" fillId="34" borderId="10" xfId="0" applyFont="1" applyFill="1" applyBorder="1" applyAlignment="1">
      <alignment horizontal="center" vertical="center"/>
    </xf>
    <xf numFmtId="182" fontId="10" fillId="34" borderId="10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wrapText="1"/>
    </xf>
    <xf numFmtId="2" fontId="11" fillId="0" borderId="10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distributed" wrapText="1"/>
    </xf>
    <xf numFmtId="0" fontId="12" fillId="0" borderId="10" xfId="0" applyFont="1" applyFill="1" applyBorder="1" applyAlignment="1">
      <alignment vertical="center"/>
    </xf>
    <xf numFmtId="2" fontId="12" fillId="0" borderId="10" xfId="0" applyNumberFormat="1" applyFont="1" applyFill="1" applyBorder="1" applyAlignment="1">
      <alignment vertical="center"/>
    </xf>
    <xf numFmtId="182" fontId="12" fillId="0" borderId="10" xfId="0" applyNumberFormat="1" applyFont="1" applyFill="1" applyBorder="1" applyAlignment="1">
      <alignment vertical="center"/>
    </xf>
    <xf numFmtId="2" fontId="12" fillId="34" borderId="10" xfId="0" applyNumberFormat="1" applyFont="1" applyFill="1" applyBorder="1" applyAlignment="1">
      <alignment vertical="center"/>
    </xf>
    <xf numFmtId="2" fontId="10" fillId="0" borderId="10" xfId="0" applyNumberFormat="1" applyFont="1" applyFill="1" applyBorder="1" applyAlignment="1">
      <alignment vertical="center"/>
    </xf>
    <xf numFmtId="2" fontId="4" fillId="34" borderId="10" xfId="0" applyNumberFormat="1" applyFont="1" applyFill="1" applyBorder="1" applyAlignment="1">
      <alignment vertical="center"/>
    </xf>
    <xf numFmtId="0" fontId="4" fillId="0" borderId="10" xfId="53" applyFont="1" applyBorder="1" applyAlignment="1">
      <alignment horizontal="center" vertical="center" wrapText="1"/>
      <protection/>
    </xf>
    <xf numFmtId="0" fontId="4" fillId="33" borderId="10" xfId="53" applyFont="1" applyFill="1" applyBorder="1" applyAlignment="1" quotePrefix="1">
      <alignment horizontal="center" vertical="center" wrapText="1"/>
      <protection/>
    </xf>
    <xf numFmtId="0" fontId="4" fillId="34" borderId="10" xfId="53" applyFont="1" applyFill="1" applyBorder="1" applyAlignment="1">
      <alignment horizontal="center" vertical="center" wrapText="1"/>
      <protection/>
    </xf>
    <xf numFmtId="0" fontId="4" fillId="34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left" vertical="center" wrapText="1"/>
    </xf>
    <xf numFmtId="2" fontId="4" fillId="34" borderId="10" xfId="0" applyNumberFormat="1" applyFont="1" applyFill="1" applyBorder="1" applyAlignment="1" applyProtection="1">
      <alignment/>
      <protection locked="0"/>
    </xf>
    <xf numFmtId="182" fontId="4" fillId="34" borderId="10" xfId="0" applyNumberFormat="1" applyFont="1" applyFill="1" applyBorder="1" applyAlignment="1" applyProtection="1">
      <alignment horizontal="right"/>
      <protection locked="0"/>
    </xf>
    <xf numFmtId="182" fontId="4" fillId="34" borderId="10" xfId="0" applyNumberFormat="1" applyFont="1" applyFill="1" applyBorder="1" applyAlignment="1" applyProtection="1">
      <alignment horizontal="right"/>
      <protection/>
    </xf>
    <xf numFmtId="0" fontId="10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vertical="center" wrapText="1"/>
    </xf>
    <xf numFmtId="2" fontId="4" fillId="34" borderId="10" xfId="0" applyNumberFormat="1" applyFont="1" applyFill="1" applyBorder="1" applyAlignment="1">
      <alignment/>
    </xf>
    <xf numFmtId="0" fontId="10" fillId="0" borderId="10" xfId="0" applyFont="1" applyBorder="1" applyAlignment="1">
      <alignment/>
    </xf>
    <xf numFmtId="0" fontId="3" fillId="0" borderId="10" xfId="0" applyFont="1" applyBorder="1" applyAlignment="1">
      <alignment vertical="center" wrapText="1"/>
    </xf>
    <xf numFmtId="2" fontId="10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3" fillId="34" borderId="10" xfId="0" applyFont="1" applyFill="1" applyBorder="1" applyAlignment="1">
      <alignment horizontal="left" vertical="center" wrapText="1"/>
    </xf>
    <xf numFmtId="2" fontId="10" fillId="34" borderId="10" xfId="0" applyNumberFormat="1" applyFont="1" applyFill="1" applyBorder="1" applyAlignment="1">
      <alignment/>
    </xf>
    <xf numFmtId="0" fontId="10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 quotePrefix="1">
      <alignment horizontal="left" vertical="center" wrapText="1"/>
    </xf>
    <xf numFmtId="0" fontId="1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 wrapText="1"/>
    </xf>
    <xf numFmtId="0" fontId="10" fillId="34" borderId="10" xfId="0" applyNumberFormat="1" applyFont="1" applyFill="1" applyBorder="1" applyAlignment="1">
      <alignment wrapText="1"/>
    </xf>
    <xf numFmtId="0" fontId="3" fillId="34" borderId="10" xfId="0" applyNumberFormat="1" applyFont="1" applyFill="1" applyBorder="1" applyAlignment="1">
      <alignment wrapText="1"/>
    </xf>
    <xf numFmtId="2" fontId="4" fillId="34" borderId="10" xfId="0" applyNumberFormat="1" applyFont="1" applyFill="1" applyBorder="1" applyAlignment="1" applyProtection="1">
      <alignment/>
      <protection/>
    </xf>
    <xf numFmtId="0" fontId="7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4" fillId="0" borderId="0" xfId="0" applyFont="1" applyFill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сього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5"/>
  <sheetViews>
    <sheetView tabSelected="1" view="pageBreakPreview" zoomScale="75" zoomScaleNormal="75" zoomScaleSheetLayoutView="75" zoomScalePageLayoutView="0" workbookViewId="0" topLeftCell="A1">
      <selection activeCell="D3" sqref="D3:G3"/>
    </sheetView>
  </sheetViews>
  <sheetFormatPr defaultColWidth="9.125" defaultRowHeight="12.75"/>
  <cols>
    <col min="1" max="1" width="14.625" style="14" customWidth="1"/>
    <col min="2" max="2" width="61.625" style="9" customWidth="1"/>
    <col min="3" max="3" width="18.125" style="14" customWidth="1"/>
    <col min="4" max="5" width="16.375" style="14" customWidth="1"/>
    <col min="6" max="6" width="9.625" style="14" customWidth="1"/>
    <col min="7" max="7" width="9.625" style="1" customWidth="1"/>
    <col min="8" max="16384" width="9.125" style="11" customWidth="1"/>
  </cols>
  <sheetData>
    <row r="1" spans="1:7" ht="15">
      <c r="A1" s="8"/>
      <c r="C1" s="10"/>
      <c r="D1" s="10"/>
      <c r="E1" s="10" t="s">
        <v>2</v>
      </c>
      <c r="F1" s="11"/>
      <c r="G1" s="11"/>
    </row>
    <row r="2" spans="1:7" ht="15">
      <c r="A2" s="8"/>
      <c r="C2" s="12"/>
      <c r="D2" s="12" t="s">
        <v>102</v>
      </c>
      <c r="E2" s="12"/>
      <c r="F2" s="12"/>
      <c r="G2" s="13"/>
    </row>
    <row r="3" spans="1:7" ht="41.25" customHeight="1">
      <c r="A3" s="8"/>
      <c r="C3" s="38"/>
      <c r="D3" s="107" t="s">
        <v>190</v>
      </c>
      <c r="E3" s="108"/>
      <c r="F3" s="108"/>
      <c r="G3" s="108"/>
    </row>
    <row r="4" spans="1:7" ht="22.5" customHeight="1">
      <c r="A4" s="41">
        <v>25510000000</v>
      </c>
      <c r="C4" s="38"/>
      <c r="D4" s="38"/>
      <c r="E4" s="39"/>
      <c r="F4" s="39"/>
      <c r="G4" s="39"/>
    </row>
    <row r="5" spans="1:7" ht="19.5" customHeight="1">
      <c r="A5" s="40" t="s">
        <v>101</v>
      </c>
      <c r="D5" s="15"/>
      <c r="E5" s="15"/>
      <c r="F5" s="11"/>
      <c r="G5" s="11"/>
    </row>
    <row r="6" spans="1:7" ht="33.75" customHeight="1">
      <c r="A6" s="109" t="s">
        <v>103</v>
      </c>
      <c r="B6" s="108"/>
      <c r="C6" s="108"/>
      <c r="D6" s="108"/>
      <c r="E6" s="108"/>
      <c r="F6" s="108"/>
      <c r="G6" s="108"/>
    </row>
    <row r="7" spans="1:7" ht="21.75" customHeight="1">
      <c r="A7" s="16"/>
      <c r="B7" s="7"/>
      <c r="C7" s="17"/>
      <c r="D7" s="17"/>
      <c r="E7" s="18"/>
      <c r="F7" s="11"/>
      <c r="G7" s="18" t="s">
        <v>97</v>
      </c>
    </row>
    <row r="8" spans="1:7" ht="54" customHeight="1">
      <c r="A8" s="79" t="s">
        <v>0</v>
      </c>
      <c r="B8" s="79" t="s">
        <v>108</v>
      </c>
      <c r="C8" s="79" t="s">
        <v>109</v>
      </c>
      <c r="D8" s="80" t="s">
        <v>110</v>
      </c>
      <c r="E8" s="79" t="s">
        <v>111</v>
      </c>
      <c r="F8" s="81" t="s">
        <v>112</v>
      </c>
      <c r="G8" s="81" t="s">
        <v>113</v>
      </c>
    </row>
    <row r="9" spans="1:7" ht="21.75" customHeight="1">
      <c r="A9" s="82">
        <v>10000000</v>
      </c>
      <c r="B9" s="83" t="s">
        <v>114</v>
      </c>
      <c r="C9" s="84">
        <f>C10+C16+C19+C23+C15</f>
        <v>91018800</v>
      </c>
      <c r="D9" s="84">
        <f>D10+D16+D19+D23+D15</f>
        <v>67151400</v>
      </c>
      <c r="E9" s="84">
        <f>E10+E16+E19+E23+E15</f>
        <v>68747555.77999999</v>
      </c>
      <c r="F9" s="85">
        <f>E9/C9*100</f>
        <v>75.53116035368515</v>
      </c>
      <c r="G9" s="86">
        <f>E9/D9*100</f>
        <v>102.37695086029477</v>
      </c>
    </row>
    <row r="10" spans="1:7" ht="21.75" customHeight="1">
      <c r="A10" s="87">
        <v>11010000</v>
      </c>
      <c r="B10" s="88" t="s">
        <v>115</v>
      </c>
      <c r="C10" s="89">
        <f>SUM(C11:C14)</f>
        <v>51822300</v>
      </c>
      <c r="D10" s="89">
        <f>SUM(D11:D14)</f>
        <v>37664000</v>
      </c>
      <c r="E10" s="89">
        <f>SUM(E11:E14)</f>
        <v>37493910.050000004</v>
      </c>
      <c r="F10" s="85">
        <f aca="true" t="shared" si="0" ref="F10:F73">E10/C10*100</f>
        <v>72.3509185234928</v>
      </c>
      <c r="G10" s="86">
        <f aca="true" t="shared" si="1" ref="G10:G73">E10/D10*100</f>
        <v>99.54840178950724</v>
      </c>
    </row>
    <row r="11" spans="1:7" ht="47.25" customHeight="1">
      <c r="A11" s="90">
        <v>11010100</v>
      </c>
      <c r="B11" s="91" t="s">
        <v>116</v>
      </c>
      <c r="C11" s="92">
        <v>44658400</v>
      </c>
      <c r="D11" s="92">
        <v>32227100</v>
      </c>
      <c r="E11" s="92">
        <v>31925158.82</v>
      </c>
      <c r="F11" s="85">
        <f t="shared" si="0"/>
        <v>71.48746668040056</v>
      </c>
      <c r="G11" s="86">
        <f t="shared" si="1"/>
        <v>99.06308299536725</v>
      </c>
    </row>
    <row r="12" spans="1:7" ht="64.5" customHeight="1">
      <c r="A12" s="90">
        <v>11010200</v>
      </c>
      <c r="B12" s="91" t="s">
        <v>117</v>
      </c>
      <c r="C12" s="92">
        <v>4368500</v>
      </c>
      <c r="D12" s="92">
        <v>3197700</v>
      </c>
      <c r="E12" s="92">
        <v>3310585.91</v>
      </c>
      <c r="F12" s="85">
        <f t="shared" si="0"/>
        <v>75.78312716035252</v>
      </c>
      <c r="G12" s="86">
        <f t="shared" si="1"/>
        <v>103.53022203458737</v>
      </c>
    </row>
    <row r="13" spans="1:7" ht="48.75" customHeight="1">
      <c r="A13" s="90">
        <v>11010400</v>
      </c>
      <c r="B13" s="93" t="s">
        <v>118</v>
      </c>
      <c r="C13" s="92">
        <v>2317500</v>
      </c>
      <c r="D13" s="92">
        <v>1838600</v>
      </c>
      <c r="E13" s="92">
        <v>2008945.49</v>
      </c>
      <c r="F13" s="85">
        <f t="shared" si="0"/>
        <v>86.68588953613808</v>
      </c>
      <c r="G13" s="86">
        <f t="shared" si="1"/>
        <v>109.26495648863266</v>
      </c>
    </row>
    <row r="14" spans="1:7" ht="35.25" customHeight="1">
      <c r="A14" s="90">
        <v>11010500</v>
      </c>
      <c r="B14" s="91" t="s">
        <v>119</v>
      </c>
      <c r="C14" s="92">
        <v>477900</v>
      </c>
      <c r="D14" s="92">
        <v>400600</v>
      </c>
      <c r="E14" s="92">
        <v>249219.83</v>
      </c>
      <c r="F14" s="85">
        <f t="shared" si="0"/>
        <v>52.14894957103996</v>
      </c>
      <c r="G14" s="86">
        <f t="shared" si="1"/>
        <v>62.211640039940086</v>
      </c>
    </row>
    <row r="15" spans="1:7" ht="21.75" customHeight="1">
      <c r="A15" s="87">
        <v>11020000</v>
      </c>
      <c r="B15" s="94" t="s">
        <v>120</v>
      </c>
      <c r="C15" s="95">
        <v>17500</v>
      </c>
      <c r="D15" s="95">
        <v>17000</v>
      </c>
      <c r="E15" s="95">
        <v>17551.24</v>
      </c>
      <c r="F15" s="85">
        <f t="shared" si="0"/>
        <v>100.2928</v>
      </c>
      <c r="G15" s="86">
        <f t="shared" si="1"/>
        <v>103.24258823529414</v>
      </c>
    </row>
    <row r="16" spans="1:7" ht="34.5" customHeight="1">
      <c r="A16" s="87">
        <v>13000000</v>
      </c>
      <c r="B16" s="94" t="s">
        <v>121</v>
      </c>
      <c r="C16" s="95">
        <f>C17+C18</f>
        <v>5306700</v>
      </c>
      <c r="D16" s="95">
        <f>D17+D18</f>
        <v>4467900</v>
      </c>
      <c r="E16" s="95">
        <f>E17+E18</f>
        <v>5191864.23</v>
      </c>
      <c r="F16" s="85">
        <f t="shared" si="0"/>
        <v>97.83602295211715</v>
      </c>
      <c r="G16" s="86">
        <f t="shared" si="1"/>
        <v>116.2036802524676</v>
      </c>
    </row>
    <row r="17" spans="1:7" ht="21.75" customHeight="1">
      <c r="A17" s="96">
        <v>13010000</v>
      </c>
      <c r="B17" s="97" t="s">
        <v>122</v>
      </c>
      <c r="C17" s="92">
        <v>5306700</v>
      </c>
      <c r="D17" s="92">
        <v>4467900</v>
      </c>
      <c r="E17" s="92">
        <v>5182367.75</v>
      </c>
      <c r="F17" s="85">
        <f t="shared" si="0"/>
        <v>97.65707030734731</v>
      </c>
      <c r="G17" s="86">
        <f t="shared" si="1"/>
        <v>115.9911311801965</v>
      </c>
    </row>
    <row r="18" spans="1:7" ht="21.75" customHeight="1">
      <c r="A18" s="96">
        <v>13030000</v>
      </c>
      <c r="B18" s="97" t="s">
        <v>123</v>
      </c>
      <c r="C18" s="92">
        <v>0</v>
      </c>
      <c r="D18" s="92">
        <v>0</v>
      </c>
      <c r="E18" s="92">
        <v>9496.48</v>
      </c>
      <c r="F18" s="85"/>
      <c r="G18" s="86"/>
    </row>
    <row r="19" spans="1:7" ht="21.75" customHeight="1">
      <c r="A19" s="87">
        <v>14000000</v>
      </c>
      <c r="B19" s="94" t="s">
        <v>124</v>
      </c>
      <c r="C19" s="95">
        <f>SUM(C20:C22)</f>
        <v>3671900</v>
      </c>
      <c r="D19" s="95">
        <f>SUM(D20:D22)</f>
        <v>2768600</v>
      </c>
      <c r="E19" s="95">
        <f>SUM(E20:E22)</f>
        <v>2894894.65</v>
      </c>
      <c r="F19" s="85">
        <f t="shared" si="0"/>
        <v>78.83914730793322</v>
      </c>
      <c r="G19" s="86">
        <f t="shared" si="1"/>
        <v>104.56167918803727</v>
      </c>
    </row>
    <row r="20" spans="1:7" ht="36.75" customHeight="1">
      <c r="A20" s="96">
        <v>14020000</v>
      </c>
      <c r="B20" s="97" t="s">
        <v>125</v>
      </c>
      <c r="C20" s="92">
        <v>386500</v>
      </c>
      <c r="D20" s="92">
        <v>285200</v>
      </c>
      <c r="E20" s="92">
        <v>346733.42</v>
      </c>
      <c r="F20" s="85">
        <f t="shared" si="0"/>
        <v>89.71110478654593</v>
      </c>
      <c r="G20" s="86">
        <f t="shared" si="1"/>
        <v>121.5755329593268</v>
      </c>
    </row>
    <row r="21" spans="1:7" ht="33.75" customHeight="1">
      <c r="A21" s="96">
        <v>14030000</v>
      </c>
      <c r="B21" s="97" t="s">
        <v>126</v>
      </c>
      <c r="C21" s="92">
        <v>1604200</v>
      </c>
      <c r="D21" s="92">
        <v>1197600</v>
      </c>
      <c r="E21" s="92">
        <v>1214847.59</v>
      </c>
      <c r="F21" s="85">
        <f t="shared" si="0"/>
        <v>75.72918526368284</v>
      </c>
      <c r="G21" s="86">
        <f t="shared" si="1"/>
        <v>101.44017952571811</v>
      </c>
    </row>
    <row r="22" spans="1:7" ht="36.75" customHeight="1">
      <c r="A22" s="96">
        <v>14040000</v>
      </c>
      <c r="B22" s="97" t="s">
        <v>127</v>
      </c>
      <c r="C22" s="92">
        <v>1681200</v>
      </c>
      <c r="D22" s="92">
        <v>1285800</v>
      </c>
      <c r="E22" s="92">
        <v>1333313.64</v>
      </c>
      <c r="F22" s="85">
        <f t="shared" si="0"/>
        <v>79.3072591006424</v>
      </c>
      <c r="G22" s="86">
        <f t="shared" si="1"/>
        <v>103.69525898273449</v>
      </c>
    </row>
    <row r="23" spans="1:7" ht="21.75" customHeight="1">
      <c r="A23" s="87">
        <v>18000000</v>
      </c>
      <c r="B23" s="94" t="s">
        <v>128</v>
      </c>
      <c r="C23" s="95">
        <f>C24+C35+C36</f>
        <v>30200400</v>
      </c>
      <c r="D23" s="95">
        <f>D24+D35+D36</f>
        <v>22233900</v>
      </c>
      <c r="E23" s="95">
        <f>E24+E35+E36</f>
        <v>23149335.61</v>
      </c>
      <c r="F23" s="85">
        <f t="shared" si="0"/>
        <v>76.65241390842506</v>
      </c>
      <c r="G23" s="86">
        <f t="shared" si="1"/>
        <v>104.11729660563374</v>
      </c>
    </row>
    <row r="24" spans="1:7" ht="21.75" customHeight="1">
      <c r="A24" s="87">
        <v>18010000</v>
      </c>
      <c r="B24" s="94" t="s">
        <v>129</v>
      </c>
      <c r="C24" s="95">
        <f>SUM(C25:C34)</f>
        <v>18899300</v>
      </c>
      <c r="D24" s="95">
        <f>SUM(D25:D34)</f>
        <v>14570700</v>
      </c>
      <c r="E24" s="95">
        <f>SUM(E25:E34)</f>
        <v>15106910.189999998</v>
      </c>
      <c r="F24" s="85">
        <f t="shared" si="0"/>
        <v>79.93370225352261</v>
      </c>
      <c r="G24" s="86">
        <f t="shared" si="1"/>
        <v>103.68005785583397</v>
      </c>
    </row>
    <row r="25" spans="1:7" ht="52.5" customHeight="1">
      <c r="A25" s="96">
        <v>18010100</v>
      </c>
      <c r="B25" s="97" t="s">
        <v>130</v>
      </c>
      <c r="C25" s="92">
        <v>11300</v>
      </c>
      <c r="D25" s="92">
        <v>10300</v>
      </c>
      <c r="E25" s="92">
        <v>21796.53</v>
      </c>
      <c r="F25" s="85" t="s">
        <v>131</v>
      </c>
      <c r="G25" s="85" t="s">
        <v>131</v>
      </c>
    </row>
    <row r="26" spans="1:7" ht="54.75" customHeight="1">
      <c r="A26" s="96">
        <v>18010200</v>
      </c>
      <c r="B26" s="97" t="s">
        <v>132</v>
      </c>
      <c r="C26" s="92">
        <v>16900</v>
      </c>
      <c r="D26" s="92">
        <v>15600</v>
      </c>
      <c r="E26" s="92">
        <v>11769.02</v>
      </c>
      <c r="F26" s="85">
        <f t="shared" si="0"/>
        <v>69.63917159763314</v>
      </c>
      <c r="G26" s="86">
        <f t="shared" si="1"/>
        <v>75.4424358974359</v>
      </c>
    </row>
    <row r="27" spans="1:7" ht="48.75" customHeight="1">
      <c r="A27" s="96">
        <v>18010300</v>
      </c>
      <c r="B27" s="97" t="s">
        <v>133</v>
      </c>
      <c r="C27" s="92">
        <v>157300</v>
      </c>
      <c r="D27" s="92">
        <v>155400</v>
      </c>
      <c r="E27" s="92">
        <v>198696.92</v>
      </c>
      <c r="F27" s="85">
        <f>E27/C27*100</f>
        <v>126.31717736808648</v>
      </c>
      <c r="G27" s="86">
        <f>E27/D27*100</f>
        <v>127.86159588159589</v>
      </c>
    </row>
    <row r="28" spans="1:7" ht="54" customHeight="1">
      <c r="A28" s="96">
        <v>18010400</v>
      </c>
      <c r="B28" s="97" t="s">
        <v>134</v>
      </c>
      <c r="C28" s="92">
        <v>1029500</v>
      </c>
      <c r="D28" s="92">
        <v>906600</v>
      </c>
      <c r="E28" s="92">
        <v>1179958.82</v>
      </c>
      <c r="F28" s="85">
        <f>E28/C28*100</f>
        <v>114.6147469645459</v>
      </c>
      <c r="G28" s="86">
        <f>E28/D28*100</f>
        <v>130.15208691815576</v>
      </c>
    </row>
    <row r="29" spans="1:7" ht="21.75" customHeight="1">
      <c r="A29" s="96">
        <v>18010500</v>
      </c>
      <c r="B29" s="97" t="s">
        <v>135</v>
      </c>
      <c r="C29" s="92">
        <v>5606800</v>
      </c>
      <c r="D29" s="92">
        <v>4188000</v>
      </c>
      <c r="E29" s="92">
        <v>4325429.83</v>
      </c>
      <c r="F29" s="85">
        <f t="shared" si="0"/>
        <v>77.14614093600628</v>
      </c>
      <c r="G29" s="86">
        <f t="shared" si="1"/>
        <v>103.28151456542503</v>
      </c>
    </row>
    <row r="30" spans="1:7" ht="21.75" customHeight="1">
      <c r="A30" s="96">
        <v>18010600</v>
      </c>
      <c r="B30" s="97" t="s">
        <v>136</v>
      </c>
      <c r="C30" s="92">
        <v>10218000</v>
      </c>
      <c r="D30" s="92">
        <v>7642000</v>
      </c>
      <c r="E30" s="92">
        <v>7781227.01</v>
      </c>
      <c r="F30" s="85">
        <f t="shared" si="0"/>
        <v>76.15215316108828</v>
      </c>
      <c r="G30" s="86">
        <f t="shared" si="1"/>
        <v>101.82186613451975</v>
      </c>
    </row>
    <row r="31" spans="1:7" ht="21.75" customHeight="1">
      <c r="A31" s="96">
        <v>18010700</v>
      </c>
      <c r="B31" s="97" t="s">
        <v>137</v>
      </c>
      <c r="C31" s="92">
        <v>659500</v>
      </c>
      <c r="D31" s="92">
        <v>577800</v>
      </c>
      <c r="E31" s="92">
        <v>637881.27</v>
      </c>
      <c r="F31" s="85">
        <f>E31/C31*100</f>
        <v>96.72195147839273</v>
      </c>
      <c r="G31" s="86">
        <f>E31/D31*100</f>
        <v>110.39828141225338</v>
      </c>
    </row>
    <row r="32" spans="1:7" ht="21.75" customHeight="1">
      <c r="A32" s="96">
        <v>18010900</v>
      </c>
      <c r="B32" s="97" t="s">
        <v>138</v>
      </c>
      <c r="C32" s="92">
        <v>1052600</v>
      </c>
      <c r="D32" s="92">
        <v>958600</v>
      </c>
      <c r="E32" s="92">
        <v>835150.79</v>
      </c>
      <c r="F32" s="85">
        <f t="shared" si="0"/>
        <v>79.34170530115904</v>
      </c>
      <c r="G32" s="86">
        <f t="shared" si="1"/>
        <v>87.12192676820364</v>
      </c>
    </row>
    <row r="33" spans="1:7" ht="21.75" customHeight="1">
      <c r="A33" s="96">
        <v>18011000</v>
      </c>
      <c r="B33" s="97" t="s">
        <v>139</v>
      </c>
      <c r="C33" s="92">
        <v>0</v>
      </c>
      <c r="D33" s="92">
        <v>0</v>
      </c>
      <c r="E33" s="92">
        <v>52500</v>
      </c>
      <c r="F33" s="85"/>
      <c r="G33" s="86"/>
    </row>
    <row r="34" spans="1:7" ht="21.75" customHeight="1">
      <c r="A34" s="96">
        <v>18011100</v>
      </c>
      <c r="B34" s="97" t="s">
        <v>140</v>
      </c>
      <c r="C34" s="92">
        <v>147400</v>
      </c>
      <c r="D34" s="92">
        <v>116400</v>
      </c>
      <c r="E34" s="92">
        <v>62500</v>
      </c>
      <c r="F34" s="85">
        <f t="shared" si="0"/>
        <v>42.40162822252375</v>
      </c>
      <c r="G34" s="86">
        <f t="shared" si="1"/>
        <v>53.69415807560137</v>
      </c>
    </row>
    <row r="35" spans="1:7" ht="21.75" customHeight="1">
      <c r="A35" s="96">
        <v>18030000</v>
      </c>
      <c r="B35" s="97" t="s">
        <v>141</v>
      </c>
      <c r="C35" s="92">
        <v>4200</v>
      </c>
      <c r="D35" s="92">
        <v>2200</v>
      </c>
      <c r="E35" s="92">
        <v>4183.07</v>
      </c>
      <c r="F35" s="85">
        <f t="shared" si="0"/>
        <v>99.59690476190475</v>
      </c>
      <c r="G35" s="85" t="s">
        <v>131</v>
      </c>
    </row>
    <row r="36" spans="1:7" ht="21.75" customHeight="1">
      <c r="A36" s="98">
        <v>18050000</v>
      </c>
      <c r="B36" s="99" t="s">
        <v>142</v>
      </c>
      <c r="C36" s="92">
        <v>11296900</v>
      </c>
      <c r="D36" s="92">
        <v>7661000</v>
      </c>
      <c r="E36" s="92">
        <v>8038242.350000001</v>
      </c>
      <c r="F36" s="85">
        <f t="shared" si="0"/>
        <v>71.15440828899963</v>
      </c>
      <c r="G36" s="86">
        <f t="shared" si="1"/>
        <v>104.92419201148675</v>
      </c>
    </row>
    <row r="37" spans="1:7" ht="21.75" customHeight="1">
      <c r="A37" s="82">
        <v>20000000</v>
      </c>
      <c r="B37" s="83" t="s">
        <v>143</v>
      </c>
      <c r="C37" s="89">
        <f>SUM(C38:C46)</f>
        <v>1081200</v>
      </c>
      <c r="D37" s="89">
        <f>SUM(D38:D46)</f>
        <v>853900</v>
      </c>
      <c r="E37" s="89">
        <f>SUM(E38:E46)</f>
        <v>837734.09</v>
      </c>
      <c r="F37" s="85">
        <f t="shared" si="0"/>
        <v>77.481880318165</v>
      </c>
      <c r="G37" s="86">
        <f t="shared" si="1"/>
        <v>98.10681461529452</v>
      </c>
    </row>
    <row r="38" spans="1:7" ht="51" customHeight="1">
      <c r="A38" s="96">
        <v>21010000</v>
      </c>
      <c r="B38" s="100" t="s">
        <v>144</v>
      </c>
      <c r="C38" s="92">
        <v>2700</v>
      </c>
      <c r="D38" s="92">
        <v>2500</v>
      </c>
      <c r="E38" s="92">
        <v>4068</v>
      </c>
      <c r="F38" s="85" t="s">
        <v>131</v>
      </c>
      <c r="G38" s="85" t="s">
        <v>131</v>
      </c>
    </row>
    <row r="39" spans="1:7" ht="21.75" customHeight="1">
      <c r="A39" s="101">
        <v>21081100</v>
      </c>
      <c r="B39" s="102" t="s">
        <v>145</v>
      </c>
      <c r="C39" s="92">
        <v>26200</v>
      </c>
      <c r="D39" s="92">
        <v>21000</v>
      </c>
      <c r="E39" s="92">
        <v>103418.08</v>
      </c>
      <c r="F39" s="85" t="s">
        <v>131</v>
      </c>
      <c r="G39" s="85" t="s">
        <v>131</v>
      </c>
    </row>
    <row r="40" spans="1:7" ht="54" customHeight="1">
      <c r="A40" s="101">
        <v>21081500</v>
      </c>
      <c r="B40" s="93" t="s">
        <v>146</v>
      </c>
      <c r="C40" s="92">
        <v>63600</v>
      </c>
      <c r="D40" s="92">
        <v>58000</v>
      </c>
      <c r="E40" s="92">
        <v>34000</v>
      </c>
      <c r="F40" s="85">
        <f t="shared" si="0"/>
        <v>53.459119496855344</v>
      </c>
      <c r="G40" s="86">
        <f t="shared" si="1"/>
        <v>58.620689655172406</v>
      </c>
    </row>
    <row r="41" spans="1:7" ht="21.75" customHeight="1">
      <c r="A41" s="96">
        <v>22012500</v>
      </c>
      <c r="B41" s="97" t="s">
        <v>147</v>
      </c>
      <c r="C41" s="92">
        <v>503900</v>
      </c>
      <c r="D41" s="92">
        <v>385200</v>
      </c>
      <c r="E41" s="92">
        <v>264788.33</v>
      </c>
      <c r="F41" s="85">
        <f t="shared" si="0"/>
        <v>52.54779321293908</v>
      </c>
      <c r="G41" s="86">
        <f t="shared" si="1"/>
        <v>68.74048026998962</v>
      </c>
    </row>
    <row r="42" spans="1:7" ht="37.5" customHeight="1">
      <c r="A42" s="96">
        <v>22012600</v>
      </c>
      <c r="B42" s="97" t="s">
        <v>148</v>
      </c>
      <c r="C42" s="92">
        <v>248500</v>
      </c>
      <c r="D42" s="92">
        <v>195000</v>
      </c>
      <c r="E42" s="92">
        <v>308320.11</v>
      </c>
      <c r="F42" s="85">
        <f t="shared" si="0"/>
        <v>124.07247887323942</v>
      </c>
      <c r="G42" s="85" t="s">
        <v>131</v>
      </c>
    </row>
    <row r="43" spans="1:7" ht="51" customHeight="1">
      <c r="A43" s="96">
        <v>22080400</v>
      </c>
      <c r="B43" s="97" t="s">
        <v>149</v>
      </c>
      <c r="C43" s="92">
        <v>33400</v>
      </c>
      <c r="D43" s="92">
        <v>28600</v>
      </c>
      <c r="E43" s="92">
        <v>10735.34</v>
      </c>
      <c r="F43" s="85">
        <f t="shared" si="0"/>
        <v>32.141736526946104</v>
      </c>
      <c r="G43" s="86">
        <f t="shared" si="1"/>
        <v>37.536153846153844</v>
      </c>
    </row>
    <row r="44" spans="1:7" ht="21.75" customHeight="1">
      <c r="A44" s="101">
        <v>22090000</v>
      </c>
      <c r="B44" s="102" t="s">
        <v>150</v>
      </c>
      <c r="C44" s="92">
        <v>37800</v>
      </c>
      <c r="D44" s="92">
        <v>25500</v>
      </c>
      <c r="E44" s="92">
        <v>14319.86</v>
      </c>
      <c r="F44" s="85">
        <f t="shared" si="0"/>
        <v>37.88322751322751</v>
      </c>
      <c r="G44" s="86">
        <f t="shared" si="1"/>
        <v>56.1563137254902</v>
      </c>
    </row>
    <row r="45" spans="1:7" ht="78.75" customHeight="1">
      <c r="A45" s="101">
        <v>22130000</v>
      </c>
      <c r="B45" s="93" t="s">
        <v>151</v>
      </c>
      <c r="C45" s="92">
        <v>700</v>
      </c>
      <c r="D45" s="92">
        <v>700</v>
      </c>
      <c r="E45" s="92">
        <v>691.57</v>
      </c>
      <c r="F45" s="85">
        <f t="shared" si="0"/>
        <v>98.7957142857143</v>
      </c>
      <c r="G45" s="86">
        <f t="shared" si="1"/>
        <v>98.7957142857143</v>
      </c>
    </row>
    <row r="46" spans="1:7" ht="21.75" customHeight="1">
      <c r="A46" s="96">
        <v>24060000</v>
      </c>
      <c r="B46" s="97" t="s">
        <v>152</v>
      </c>
      <c r="C46" s="92">
        <v>164400</v>
      </c>
      <c r="D46" s="92">
        <v>137400</v>
      </c>
      <c r="E46" s="92">
        <v>97392.8</v>
      </c>
      <c r="F46" s="85">
        <f t="shared" si="0"/>
        <v>59.241362530413625</v>
      </c>
      <c r="G46" s="86">
        <f t="shared" si="1"/>
        <v>70.88267831149928</v>
      </c>
    </row>
    <row r="47" spans="1:7" ht="21.75" customHeight="1">
      <c r="A47" s="87">
        <v>30000000</v>
      </c>
      <c r="B47" s="94" t="s">
        <v>153</v>
      </c>
      <c r="C47" s="95">
        <f>C48</f>
        <v>0</v>
      </c>
      <c r="D47" s="95">
        <f>D48</f>
        <v>0</v>
      </c>
      <c r="E47" s="95">
        <f>E48</f>
        <v>2186</v>
      </c>
      <c r="F47" s="85"/>
      <c r="G47" s="86"/>
    </row>
    <row r="48" spans="1:7" ht="68.25" customHeight="1">
      <c r="A48" s="101">
        <v>31010200</v>
      </c>
      <c r="B48" s="103" t="s">
        <v>154</v>
      </c>
      <c r="C48" s="92">
        <v>0</v>
      </c>
      <c r="D48" s="92">
        <v>0</v>
      </c>
      <c r="E48" s="92">
        <v>2186</v>
      </c>
      <c r="F48" s="85"/>
      <c r="G48" s="86"/>
    </row>
    <row r="49" spans="1:7" ht="21.75" customHeight="1">
      <c r="A49" s="82"/>
      <c r="B49" s="83" t="s">
        <v>155</v>
      </c>
      <c r="C49" s="89">
        <f>C9+C37+C47</f>
        <v>92100000</v>
      </c>
      <c r="D49" s="89">
        <f>D9+D37+D47</f>
        <v>68005300</v>
      </c>
      <c r="E49" s="89">
        <f>E9+E37+E47</f>
        <v>69587475.86999999</v>
      </c>
      <c r="F49" s="85">
        <f t="shared" si="0"/>
        <v>75.55643416938109</v>
      </c>
      <c r="G49" s="86">
        <f t="shared" si="1"/>
        <v>102.32654788670881</v>
      </c>
    </row>
    <row r="50" spans="1:7" ht="21.75" customHeight="1">
      <c r="A50" s="82">
        <v>40000000</v>
      </c>
      <c r="B50" s="83" t="s">
        <v>156</v>
      </c>
      <c r="C50" s="89">
        <f>C51+C53+C59+C57</f>
        <v>71041682</v>
      </c>
      <c r="D50" s="89">
        <f>D51+D53+D59+D57</f>
        <v>54123288</v>
      </c>
      <c r="E50" s="89">
        <f>E51+E53+E59+E57</f>
        <v>54123288</v>
      </c>
      <c r="F50" s="85">
        <f t="shared" si="0"/>
        <v>76.1852569875809</v>
      </c>
      <c r="G50" s="86">
        <f t="shared" si="1"/>
        <v>100</v>
      </c>
    </row>
    <row r="51" spans="1:7" ht="21.75" customHeight="1">
      <c r="A51" s="87">
        <v>41020000</v>
      </c>
      <c r="B51" s="94" t="s">
        <v>157</v>
      </c>
      <c r="C51" s="95">
        <f>C52</f>
        <v>9034100</v>
      </c>
      <c r="D51" s="95">
        <f>D52</f>
        <v>6775200</v>
      </c>
      <c r="E51" s="95">
        <f>E52</f>
        <v>6775200</v>
      </c>
      <c r="F51" s="85">
        <f t="shared" si="0"/>
        <v>74.99584906078081</v>
      </c>
      <c r="G51" s="86">
        <f t="shared" si="1"/>
        <v>100</v>
      </c>
    </row>
    <row r="52" spans="1:7" ht="21.75" customHeight="1">
      <c r="A52" s="96">
        <v>41020100</v>
      </c>
      <c r="B52" s="97" t="s">
        <v>158</v>
      </c>
      <c r="C52" s="92">
        <v>9034100</v>
      </c>
      <c r="D52" s="92">
        <v>6775200</v>
      </c>
      <c r="E52" s="92">
        <v>6775200</v>
      </c>
      <c r="F52" s="85">
        <f t="shared" si="0"/>
        <v>74.99584906078081</v>
      </c>
      <c r="G52" s="86">
        <f t="shared" si="1"/>
        <v>100</v>
      </c>
    </row>
    <row r="53" spans="1:7" ht="21.75" customHeight="1">
      <c r="A53" s="87">
        <v>41030000</v>
      </c>
      <c r="B53" s="94" t="s">
        <v>159</v>
      </c>
      <c r="C53" s="95">
        <f>SUM(C54:C56)</f>
        <v>54275800</v>
      </c>
      <c r="D53" s="95">
        <f>SUM(D54:D56)</f>
        <v>40942777</v>
      </c>
      <c r="E53" s="95">
        <f>SUM(E54:E56)</f>
        <v>40942777</v>
      </c>
      <c r="F53" s="85">
        <f t="shared" si="0"/>
        <v>75.43468175503631</v>
      </c>
      <c r="G53" s="86">
        <f t="shared" si="1"/>
        <v>100</v>
      </c>
    </row>
    <row r="54" spans="1:7" ht="21.75" customHeight="1">
      <c r="A54" s="96">
        <v>41033900</v>
      </c>
      <c r="B54" s="97" t="s">
        <v>160</v>
      </c>
      <c r="C54" s="4">
        <v>48660800</v>
      </c>
      <c r="D54" s="4">
        <v>35986600</v>
      </c>
      <c r="E54" s="4">
        <v>35986600</v>
      </c>
      <c r="F54" s="85">
        <f t="shared" si="0"/>
        <v>73.95398349390064</v>
      </c>
      <c r="G54" s="86">
        <f t="shared" si="1"/>
        <v>100</v>
      </c>
    </row>
    <row r="55" spans="1:7" ht="35.25" customHeight="1">
      <c r="A55" s="96">
        <v>41034200</v>
      </c>
      <c r="B55" s="97" t="s">
        <v>161</v>
      </c>
      <c r="C55" s="4">
        <v>4215000</v>
      </c>
      <c r="D55" s="4">
        <v>4215000</v>
      </c>
      <c r="E55" s="4">
        <v>4215000</v>
      </c>
      <c r="F55" s="85">
        <f t="shared" si="0"/>
        <v>100</v>
      </c>
      <c r="G55" s="86">
        <f t="shared" si="1"/>
        <v>100</v>
      </c>
    </row>
    <row r="56" spans="1:7" ht="53.25" customHeight="1">
      <c r="A56" s="96">
        <v>41034500</v>
      </c>
      <c r="B56" s="97" t="s">
        <v>162</v>
      </c>
      <c r="C56" s="4">
        <v>1400000</v>
      </c>
      <c r="D56" s="4">
        <v>741177</v>
      </c>
      <c r="E56" s="4">
        <v>741177</v>
      </c>
      <c r="F56" s="85">
        <f t="shared" si="0"/>
        <v>52.94121428571429</v>
      </c>
      <c r="G56" s="86">
        <f t="shared" si="1"/>
        <v>100</v>
      </c>
    </row>
    <row r="57" spans="1:7" ht="21.75" customHeight="1">
      <c r="A57" s="87">
        <v>41040000</v>
      </c>
      <c r="B57" s="94" t="s">
        <v>163</v>
      </c>
      <c r="C57" s="95">
        <f>C58</f>
        <v>4669900</v>
      </c>
      <c r="D57" s="95">
        <f>D58</f>
        <v>4669900</v>
      </c>
      <c r="E57" s="95">
        <f>E58</f>
        <v>4669900</v>
      </c>
      <c r="F57" s="85">
        <f t="shared" si="0"/>
        <v>100</v>
      </c>
      <c r="G57" s="86">
        <f t="shared" si="1"/>
        <v>100</v>
      </c>
    </row>
    <row r="58" spans="1:7" ht="63.75" customHeight="1">
      <c r="A58" s="96">
        <v>41040200</v>
      </c>
      <c r="B58" s="97" t="s">
        <v>164</v>
      </c>
      <c r="C58" s="92">
        <v>4669900</v>
      </c>
      <c r="D58" s="92">
        <v>4669900</v>
      </c>
      <c r="E58" s="92">
        <v>4669900</v>
      </c>
      <c r="F58" s="85">
        <f t="shared" si="0"/>
        <v>100</v>
      </c>
      <c r="G58" s="86">
        <f t="shared" si="1"/>
        <v>100</v>
      </c>
    </row>
    <row r="59" spans="1:7" ht="21.75" customHeight="1">
      <c r="A59" s="104">
        <v>41050000</v>
      </c>
      <c r="B59" s="105" t="s">
        <v>165</v>
      </c>
      <c r="C59" s="95">
        <f>SUM(C60:C65)</f>
        <v>3061882</v>
      </c>
      <c r="D59" s="95">
        <f>SUM(D60:D65)</f>
        <v>1735411</v>
      </c>
      <c r="E59" s="95">
        <f>SUM(E60:E65)</f>
        <v>1735411</v>
      </c>
      <c r="F59" s="85">
        <f t="shared" si="0"/>
        <v>56.6779190053699</v>
      </c>
      <c r="G59" s="86">
        <f t="shared" si="1"/>
        <v>100</v>
      </c>
    </row>
    <row r="60" spans="1:7" ht="56.25" customHeight="1">
      <c r="A60" s="96">
        <v>41051200</v>
      </c>
      <c r="B60" s="97" t="s">
        <v>166</v>
      </c>
      <c r="C60" s="92">
        <v>275600</v>
      </c>
      <c r="D60" s="92">
        <v>221400</v>
      </c>
      <c r="E60" s="92">
        <v>221400</v>
      </c>
      <c r="F60" s="85">
        <f t="shared" si="0"/>
        <v>80.33381712626996</v>
      </c>
      <c r="G60" s="86">
        <f t="shared" si="1"/>
        <v>100</v>
      </c>
    </row>
    <row r="61" spans="1:7" ht="66" customHeight="1">
      <c r="A61" s="96">
        <v>41051400</v>
      </c>
      <c r="B61" s="97" t="s">
        <v>167</v>
      </c>
      <c r="C61" s="92">
        <v>650482</v>
      </c>
      <c r="D61" s="92">
        <v>564411</v>
      </c>
      <c r="E61" s="92">
        <v>564411</v>
      </c>
      <c r="F61" s="85">
        <f t="shared" si="0"/>
        <v>86.76811964051274</v>
      </c>
      <c r="G61" s="86">
        <f t="shared" si="1"/>
        <v>100</v>
      </c>
    </row>
    <row r="62" spans="1:7" ht="49.5" customHeight="1">
      <c r="A62" s="96">
        <v>41051500</v>
      </c>
      <c r="B62" s="97" t="s">
        <v>168</v>
      </c>
      <c r="C62" s="92">
        <v>122000</v>
      </c>
      <c r="D62" s="92">
        <v>122000</v>
      </c>
      <c r="E62" s="92">
        <v>122000</v>
      </c>
      <c r="F62" s="85">
        <f t="shared" si="0"/>
        <v>100</v>
      </c>
      <c r="G62" s="86">
        <f t="shared" si="1"/>
        <v>100</v>
      </c>
    </row>
    <row r="63" spans="1:7" ht="51" customHeight="1">
      <c r="A63" s="96">
        <v>41053000</v>
      </c>
      <c r="B63" s="97" t="s">
        <v>169</v>
      </c>
      <c r="C63" s="92">
        <v>1428600</v>
      </c>
      <c r="D63" s="92">
        <v>242400</v>
      </c>
      <c r="E63" s="92">
        <v>242400</v>
      </c>
      <c r="F63" s="85">
        <f t="shared" si="0"/>
        <v>16.967660646787063</v>
      </c>
      <c r="G63" s="86">
        <f t="shared" si="1"/>
        <v>100</v>
      </c>
    </row>
    <row r="64" spans="1:7" ht="21.75" customHeight="1">
      <c r="A64" s="96">
        <v>41053900</v>
      </c>
      <c r="B64" s="97" t="s">
        <v>47</v>
      </c>
      <c r="C64" s="92">
        <v>217000</v>
      </c>
      <c r="D64" s="92">
        <v>217000</v>
      </c>
      <c r="E64" s="92">
        <v>217000</v>
      </c>
      <c r="F64" s="85">
        <f t="shared" si="0"/>
        <v>100</v>
      </c>
      <c r="G64" s="86">
        <f t="shared" si="1"/>
        <v>100</v>
      </c>
    </row>
    <row r="65" spans="1:7" ht="45.75" customHeight="1">
      <c r="A65" s="96">
        <v>41055000</v>
      </c>
      <c r="B65" s="97" t="s">
        <v>170</v>
      </c>
      <c r="C65" s="92">
        <v>368200</v>
      </c>
      <c r="D65" s="92">
        <v>368200</v>
      </c>
      <c r="E65" s="92">
        <v>368200</v>
      </c>
      <c r="F65" s="85">
        <f t="shared" si="0"/>
        <v>100</v>
      </c>
      <c r="G65" s="86">
        <f t="shared" si="1"/>
        <v>100</v>
      </c>
    </row>
    <row r="66" spans="1:7" ht="21.75" customHeight="1">
      <c r="A66" s="82"/>
      <c r="B66" s="83" t="s">
        <v>171</v>
      </c>
      <c r="C66" s="106">
        <f>C49+C50</f>
        <v>163141682</v>
      </c>
      <c r="D66" s="106">
        <f>D49+D50</f>
        <v>122128588</v>
      </c>
      <c r="E66" s="106">
        <f>E49+E50</f>
        <v>123710763.86999999</v>
      </c>
      <c r="F66" s="85">
        <f t="shared" si="0"/>
        <v>75.83026137366905</v>
      </c>
      <c r="G66" s="86">
        <f t="shared" si="1"/>
        <v>101.29550001020236</v>
      </c>
    </row>
    <row r="67" spans="1:7" ht="21.75" customHeight="1">
      <c r="A67" s="82"/>
      <c r="B67" s="83" t="s">
        <v>172</v>
      </c>
      <c r="C67" s="106">
        <f>C68+C73+C78+C81+C83</f>
        <v>6386228</v>
      </c>
      <c r="D67" s="106">
        <f>D68+D73+D78+D81+D83</f>
        <v>4949978</v>
      </c>
      <c r="E67" s="106">
        <f>E68+E73+E78+E81+E83</f>
        <v>3745515.8499999996</v>
      </c>
      <c r="F67" s="85">
        <f t="shared" si="0"/>
        <v>58.649892393444134</v>
      </c>
      <c r="G67" s="86">
        <f t="shared" si="1"/>
        <v>75.66732316790095</v>
      </c>
    </row>
    <row r="68" spans="1:7" ht="21.75" customHeight="1">
      <c r="A68" s="82">
        <v>10000000</v>
      </c>
      <c r="B68" s="83" t="s">
        <v>114</v>
      </c>
      <c r="C68" s="89">
        <f>C69</f>
        <v>73100</v>
      </c>
      <c r="D68" s="89">
        <f>D69</f>
        <v>53600</v>
      </c>
      <c r="E68" s="89">
        <f>E69</f>
        <v>55880.299999999996</v>
      </c>
      <c r="F68" s="85">
        <f t="shared" si="0"/>
        <v>76.44363885088919</v>
      </c>
      <c r="G68" s="86">
        <f t="shared" si="1"/>
        <v>104.25429104477611</v>
      </c>
    </row>
    <row r="69" spans="1:7" ht="21.75" customHeight="1">
      <c r="A69" s="87">
        <v>19010000</v>
      </c>
      <c r="B69" s="94" t="s">
        <v>173</v>
      </c>
      <c r="C69" s="95">
        <f>SUM(C70:C72)</f>
        <v>73100</v>
      </c>
      <c r="D69" s="95">
        <f>SUM(D70:D72)</f>
        <v>53600</v>
      </c>
      <c r="E69" s="95">
        <f>SUM(E70:E72)</f>
        <v>55880.299999999996</v>
      </c>
      <c r="F69" s="85">
        <f t="shared" si="0"/>
        <v>76.44363885088919</v>
      </c>
      <c r="G69" s="86">
        <f t="shared" si="1"/>
        <v>104.25429104477611</v>
      </c>
    </row>
    <row r="70" spans="1:7" ht="39.75" customHeight="1">
      <c r="A70" s="96">
        <v>19010100</v>
      </c>
      <c r="B70" s="97" t="s">
        <v>174</v>
      </c>
      <c r="C70" s="92">
        <v>44600</v>
      </c>
      <c r="D70" s="92">
        <v>33100</v>
      </c>
      <c r="E70" s="92">
        <v>33355.42</v>
      </c>
      <c r="F70" s="85">
        <f t="shared" si="0"/>
        <v>74.78793721973094</v>
      </c>
      <c r="G70" s="86">
        <f t="shared" si="1"/>
        <v>100.77166163141993</v>
      </c>
    </row>
    <row r="71" spans="1:7" ht="33" customHeight="1">
      <c r="A71" s="96">
        <v>19010200</v>
      </c>
      <c r="B71" s="97" t="s">
        <v>175</v>
      </c>
      <c r="C71" s="92">
        <v>5100</v>
      </c>
      <c r="D71" s="92">
        <v>3100</v>
      </c>
      <c r="E71" s="92">
        <v>4864.53</v>
      </c>
      <c r="F71" s="85">
        <f t="shared" si="0"/>
        <v>95.38294117647058</v>
      </c>
      <c r="G71" s="86">
        <f t="shared" si="1"/>
        <v>156.92032258064515</v>
      </c>
    </row>
    <row r="72" spans="1:7" ht="47.25" customHeight="1">
      <c r="A72" s="96">
        <v>19010300</v>
      </c>
      <c r="B72" s="97" t="s">
        <v>176</v>
      </c>
      <c r="C72" s="92">
        <v>23400</v>
      </c>
      <c r="D72" s="92">
        <v>17400</v>
      </c>
      <c r="E72" s="92">
        <v>17660.35</v>
      </c>
      <c r="F72" s="85">
        <f t="shared" si="0"/>
        <v>75.4715811965812</v>
      </c>
      <c r="G72" s="86">
        <f t="shared" si="1"/>
        <v>101.4962643678161</v>
      </c>
    </row>
    <row r="73" spans="1:7" ht="21.75" customHeight="1">
      <c r="A73" s="82">
        <v>20000000</v>
      </c>
      <c r="B73" s="83" t="s">
        <v>143</v>
      </c>
      <c r="C73" s="89">
        <f>C75+C74</f>
        <v>5673900</v>
      </c>
      <c r="D73" s="89">
        <f>D75+D74</f>
        <v>4257150</v>
      </c>
      <c r="E73" s="89">
        <f>E75+E74</f>
        <v>2620535.83</v>
      </c>
      <c r="F73" s="85">
        <f t="shared" si="0"/>
        <v>46.18579513209609</v>
      </c>
      <c r="G73" s="86">
        <f t="shared" si="1"/>
        <v>61.556107489752534</v>
      </c>
    </row>
    <row r="74" spans="1:7" ht="43.5" customHeight="1">
      <c r="A74" s="98">
        <v>24062100</v>
      </c>
      <c r="B74" s="99" t="s">
        <v>177</v>
      </c>
      <c r="C74" s="92">
        <v>8900</v>
      </c>
      <c r="D74" s="92">
        <v>8400</v>
      </c>
      <c r="E74" s="92">
        <v>741.16</v>
      </c>
      <c r="F74" s="85">
        <f aca="true" t="shared" si="2" ref="F74:F85">E74/C74*100</f>
        <v>8.327640449438203</v>
      </c>
      <c r="G74" s="86">
        <f aca="true" t="shared" si="3" ref="G74:G85">E74/D74*100</f>
        <v>8.823333333333332</v>
      </c>
    </row>
    <row r="75" spans="1:7" ht="21.75" customHeight="1">
      <c r="A75" s="82">
        <v>25000000</v>
      </c>
      <c r="B75" s="83" t="s">
        <v>178</v>
      </c>
      <c r="C75" s="89">
        <f>C76+C77</f>
        <v>5665000</v>
      </c>
      <c r="D75" s="89">
        <f>D76+D77</f>
        <v>4248750</v>
      </c>
      <c r="E75" s="89">
        <f>E76+E77</f>
        <v>2619794.67</v>
      </c>
      <c r="F75" s="85">
        <f t="shared" si="2"/>
        <v>46.245272197705205</v>
      </c>
      <c r="G75" s="86">
        <f t="shared" si="3"/>
        <v>61.66036293027361</v>
      </c>
    </row>
    <row r="76" spans="1:7" ht="31.5" customHeight="1">
      <c r="A76" s="96">
        <v>25010000</v>
      </c>
      <c r="B76" s="97" t="s">
        <v>179</v>
      </c>
      <c r="C76" s="92">
        <v>3674000</v>
      </c>
      <c r="D76" s="92">
        <v>2755500</v>
      </c>
      <c r="E76" s="92">
        <v>1322553.74</v>
      </c>
      <c r="F76" s="85">
        <f t="shared" si="2"/>
        <v>35.99765215024496</v>
      </c>
      <c r="G76" s="86">
        <f t="shared" si="3"/>
        <v>47.996869533659954</v>
      </c>
    </row>
    <row r="77" spans="1:7" ht="21.75" customHeight="1">
      <c r="A77" s="96">
        <v>25020000</v>
      </c>
      <c r="B77" s="97" t="s">
        <v>180</v>
      </c>
      <c r="C77" s="92">
        <v>1991000</v>
      </c>
      <c r="D77" s="92">
        <v>1493250</v>
      </c>
      <c r="E77" s="92">
        <v>1297240.93</v>
      </c>
      <c r="F77" s="85">
        <f t="shared" si="2"/>
        <v>65.15524510296333</v>
      </c>
      <c r="G77" s="86">
        <f t="shared" si="3"/>
        <v>86.87366013728445</v>
      </c>
    </row>
    <row r="78" spans="1:7" ht="21.75" customHeight="1">
      <c r="A78" s="82">
        <v>30000000</v>
      </c>
      <c r="B78" s="83" t="s">
        <v>181</v>
      </c>
      <c r="C78" s="89">
        <f>C79+C80</f>
        <v>100000</v>
      </c>
      <c r="D78" s="89">
        <f>D79+D80</f>
        <v>100000</v>
      </c>
      <c r="E78" s="89">
        <f>E79+E80</f>
        <v>702500.72</v>
      </c>
      <c r="F78" s="85" t="s">
        <v>131</v>
      </c>
      <c r="G78" s="85" t="s">
        <v>131</v>
      </c>
    </row>
    <row r="79" spans="1:7" ht="43.5" customHeight="1">
      <c r="A79" s="96">
        <v>31030000</v>
      </c>
      <c r="B79" s="97" t="s">
        <v>182</v>
      </c>
      <c r="C79" s="92">
        <v>50000</v>
      </c>
      <c r="D79" s="92">
        <v>50000</v>
      </c>
      <c r="E79" s="92">
        <v>520300.08</v>
      </c>
      <c r="F79" s="85" t="s">
        <v>131</v>
      </c>
      <c r="G79" s="85" t="s">
        <v>131</v>
      </c>
    </row>
    <row r="80" spans="1:7" ht="75" customHeight="1">
      <c r="A80" s="96">
        <v>33010100</v>
      </c>
      <c r="B80" s="97" t="s">
        <v>183</v>
      </c>
      <c r="C80" s="92">
        <v>50000</v>
      </c>
      <c r="D80" s="92">
        <v>50000</v>
      </c>
      <c r="E80" s="92">
        <v>182200.64</v>
      </c>
      <c r="F80" s="85" t="s">
        <v>131</v>
      </c>
      <c r="G80" s="85" t="s">
        <v>131</v>
      </c>
    </row>
    <row r="81" spans="1:7" ht="21.75" customHeight="1">
      <c r="A81" s="82">
        <v>40000000</v>
      </c>
      <c r="B81" s="83" t="s">
        <v>184</v>
      </c>
      <c r="C81" s="89">
        <f>C82</f>
        <v>489228</v>
      </c>
      <c r="D81" s="89">
        <f>D82</f>
        <v>489228</v>
      </c>
      <c r="E81" s="89">
        <f>E82</f>
        <v>316599</v>
      </c>
      <c r="F81" s="85">
        <f t="shared" si="2"/>
        <v>64.71399838112292</v>
      </c>
      <c r="G81" s="86">
        <f t="shared" si="3"/>
        <v>64.71399838112292</v>
      </c>
    </row>
    <row r="82" spans="1:7" ht="43.5" customHeight="1">
      <c r="A82" s="98">
        <v>42030300</v>
      </c>
      <c r="B82" s="99" t="s">
        <v>185</v>
      </c>
      <c r="C82" s="4">
        <v>489228</v>
      </c>
      <c r="D82" s="4">
        <v>489228</v>
      </c>
      <c r="E82" s="4">
        <v>316599</v>
      </c>
      <c r="F82" s="85">
        <f t="shared" si="2"/>
        <v>64.71399838112292</v>
      </c>
      <c r="G82" s="86">
        <f t="shared" si="3"/>
        <v>64.71399838112292</v>
      </c>
    </row>
    <row r="83" spans="1:7" ht="21.75" customHeight="1">
      <c r="A83" s="82">
        <v>50000000</v>
      </c>
      <c r="B83" s="83" t="s">
        <v>186</v>
      </c>
      <c r="C83" s="89">
        <f>C84</f>
        <v>50000</v>
      </c>
      <c r="D83" s="89">
        <f>D84</f>
        <v>50000</v>
      </c>
      <c r="E83" s="89">
        <f>E84</f>
        <v>50000</v>
      </c>
      <c r="F83" s="85">
        <f t="shared" si="2"/>
        <v>100</v>
      </c>
      <c r="G83" s="86">
        <f t="shared" si="3"/>
        <v>100</v>
      </c>
    </row>
    <row r="84" spans="1:7" ht="46.5" customHeight="1">
      <c r="A84" s="98">
        <v>50110000</v>
      </c>
      <c r="B84" s="99" t="s">
        <v>187</v>
      </c>
      <c r="C84" s="92">
        <v>50000</v>
      </c>
      <c r="D84" s="92">
        <v>50000</v>
      </c>
      <c r="E84" s="92">
        <v>50000</v>
      </c>
      <c r="F84" s="85">
        <f t="shared" si="2"/>
        <v>100</v>
      </c>
      <c r="G84" s="86">
        <f t="shared" si="3"/>
        <v>100</v>
      </c>
    </row>
    <row r="85" spans="1:7" ht="21.75" customHeight="1">
      <c r="A85" s="82"/>
      <c r="B85" s="83" t="s">
        <v>188</v>
      </c>
      <c r="C85" s="89">
        <f>C66+C67</f>
        <v>169527910</v>
      </c>
      <c r="D85" s="89">
        <f>D66+D67</f>
        <v>127078566</v>
      </c>
      <c r="E85" s="89">
        <f>E66+E67</f>
        <v>127456279.71999998</v>
      </c>
      <c r="F85" s="85">
        <f t="shared" si="2"/>
        <v>75.18306556129902</v>
      </c>
      <c r="G85" s="86">
        <f t="shared" si="3"/>
        <v>100.29722850350701</v>
      </c>
    </row>
    <row r="86" spans="1:7" ht="21.75" customHeight="1">
      <c r="A86" s="8"/>
      <c r="B86" s="7"/>
      <c r="E86" s="18" t="s">
        <v>1</v>
      </c>
      <c r="F86" s="11"/>
      <c r="G86" s="11"/>
    </row>
    <row r="87" spans="1:7" ht="97.5" customHeight="1">
      <c r="A87" s="19" t="s">
        <v>0</v>
      </c>
      <c r="B87" s="20" t="s">
        <v>3</v>
      </c>
      <c r="C87" s="19" t="s">
        <v>4</v>
      </c>
      <c r="D87" s="21" t="s">
        <v>104</v>
      </c>
      <c r="E87" s="19" t="s">
        <v>5</v>
      </c>
      <c r="F87" s="22"/>
      <c r="G87" s="22"/>
    </row>
    <row r="88" spans="1:7" ht="21.75" customHeight="1">
      <c r="A88" s="23">
        <v>1</v>
      </c>
      <c r="B88" s="23">
        <v>2</v>
      </c>
      <c r="C88" s="23">
        <v>3</v>
      </c>
      <c r="D88" s="23">
        <v>4</v>
      </c>
      <c r="E88" s="23">
        <v>5</v>
      </c>
      <c r="F88" s="22"/>
      <c r="G88" s="22"/>
    </row>
    <row r="89" spans="1:7" ht="34.5" customHeight="1">
      <c r="A89" s="67"/>
      <c r="B89" s="68" t="s">
        <v>6</v>
      </c>
      <c r="C89" s="69"/>
      <c r="D89" s="19"/>
      <c r="E89" s="70"/>
      <c r="F89" s="22"/>
      <c r="G89" s="22"/>
    </row>
    <row r="90" spans="1:7" ht="23.25" customHeight="1">
      <c r="A90" s="45"/>
      <c r="B90" s="43" t="s">
        <v>7</v>
      </c>
      <c r="C90" s="44"/>
      <c r="D90" s="44"/>
      <c r="E90" s="47"/>
      <c r="F90" s="22"/>
      <c r="G90" s="22"/>
    </row>
    <row r="91" spans="1:7" ht="33.75" customHeight="1">
      <c r="A91" s="24" t="s">
        <v>8</v>
      </c>
      <c r="B91" s="3" t="s">
        <v>9</v>
      </c>
      <c r="C91" s="2">
        <v>21709896</v>
      </c>
      <c r="D91" s="2">
        <v>15802281.71</v>
      </c>
      <c r="E91" s="25">
        <f>D91/C91</f>
        <v>0.7278838051550316</v>
      </c>
      <c r="F91" s="22"/>
      <c r="G91" s="22"/>
    </row>
    <row r="92" spans="1:7" ht="21.75" customHeight="1">
      <c r="A92" s="24" t="s">
        <v>10</v>
      </c>
      <c r="B92" s="3" t="s">
        <v>11</v>
      </c>
      <c r="C92" s="2">
        <v>91505803.57</v>
      </c>
      <c r="D92" s="2">
        <v>66140946.04</v>
      </c>
      <c r="E92" s="25">
        <f>D92/C92</f>
        <v>0.7228060238758909</v>
      </c>
      <c r="F92" s="22"/>
      <c r="G92" s="22"/>
    </row>
    <row r="93" spans="1:7" ht="30" customHeight="1">
      <c r="A93" s="24" t="s">
        <v>12</v>
      </c>
      <c r="B93" s="3" t="s">
        <v>13</v>
      </c>
      <c r="C93" s="2">
        <v>11446904.19</v>
      </c>
      <c r="D93" s="2">
        <v>9691967.99</v>
      </c>
      <c r="E93" s="25">
        <f>D93/C93</f>
        <v>0.8466890112059199</v>
      </c>
      <c r="F93" s="22"/>
      <c r="G93" s="22"/>
    </row>
    <row r="94" spans="1:7" ht="21.75" customHeight="1">
      <c r="A94" s="24" t="s">
        <v>14</v>
      </c>
      <c r="B94" s="3" t="s">
        <v>15</v>
      </c>
      <c r="C94" s="2">
        <f>SUM(C95:C101)</f>
        <v>8244327.53</v>
      </c>
      <c r="D94" s="2">
        <f>SUM(D95:D101)</f>
        <v>6617543.77</v>
      </c>
      <c r="E94" s="25">
        <f>D94/C94</f>
        <v>0.8026784168775012</v>
      </c>
      <c r="F94" s="22"/>
      <c r="G94" s="22"/>
    </row>
    <row r="95" spans="1:7" ht="39.75" customHeight="1">
      <c r="A95" s="24" t="s">
        <v>48</v>
      </c>
      <c r="B95" s="26" t="s">
        <v>37</v>
      </c>
      <c r="C95" s="2">
        <v>80100</v>
      </c>
      <c r="D95" s="2">
        <v>54672.97</v>
      </c>
      <c r="E95" s="25">
        <f aca="true" t="shared" si="4" ref="E95:E112">D95/C95</f>
        <v>0.6825589263420724</v>
      </c>
      <c r="F95" s="22"/>
      <c r="G95" s="22"/>
    </row>
    <row r="96" spans="1:7" ht="81" customHeight="1">
      <c r="A96" s="24" t="s">
        <v>16</v>
      </c>
      <c r="B96" s="3" t="s">
        <v>49</v>
      </c>
      <c r="C96" s="2">
        <v>6488727.53</v>
      </c>
      <c r="D96" s="2">
        <v>5496102.02</v>
      </c>
      <c r="E96" s="25">
        <f t="shared" si="4"/>
        <v>0.8470230865126185</v>
      </c>
      <c r="F96" s="22"/>
      <c r="G96" s="22"/>
    </row>
    <row r="97" spans="1:7" ht="33.75" customHeight="1">
      <c r="A97" s="24" t="s">
        <v>17</v>
      </c>
      <c r="B97" s="5" t="s">
        <v>18</v>
      </c>
      <c r="C97" s="2">
        <v>15000</v>
      </c>
      <c r="D97" s="2">
        <v>0</v>
      </c>
      <c r="E97" s="25">
        <f t="shared" si="4"/>
        <v>0</v>
      </c>
      <c r="F97" s="22"/>
      <c r="G97" s="22"/>
    </row>
    <row r="98" spans="1:7" ht="42" customHeight="1">
      <c r="A98" s="24" t="s">
        <v>50</v>
      </c>
      <c r="B98" s="5" t="s">
        <v>51</v>
      </c>
      <c r="C98" s="2">
        <v>805500</v>
      </c>
      <c r="D98" s="2">
        <v>626632.34</v>
      </c>
      <c r="E98" s="25">
        <f t="shared" si="4"/>
        <v>0.7779420732464307</v>
      </c>
      <c r="F98" s="22"/>
      <c r="G98" s="22"/>
    </row>
    <row r="99" spans="1:7" ht="73.5" customHeight="1" hidden="1">
      <c r="A99" s="24" t="s">
        <v>87</v>
      </c>
      <c r="B99" s="5" t="s">
        <v>45</v>
      </c>
      <c r="C99" s="2">
        <v>0</v>
      </c>
      <c r="D99" s="2">
        <v>0</v>
      </c>
      <c r="E99" s="25"/>
      <c r="F99" s="22"/>
      <c r="G99" s="22"/>
    </row>
    <row r="100" spans="1:7" ht="21.75" customHeight="1">
      <c r="A100" s="24" t="s">
        <v>52</v>
      </c>
      <c r="B100" s="4" t="s">
        <v>38</v>
      </c>
      <c r="C100" s="2">
        <v>450000</v>
      </c>
      <c r="D100" s="2">
        <v>191736.44</v>
      </c>
      <c r="E100" s="25">
        <f t="shared" si="4"/>
        <v>0.42608097777777776</v>
      </c>
      <c r="F100" s="22"/>
      <c r="G100" s="22"/>
    </row>
    <row r="101" spans="1:7" ht="36.75" customHeight="1">
      <c r="A101" s="24" t="s">
        <v>53</v>
      </c>
      <c r="B101" s="3" t="s">
        <v>54</v>
      </c>
      <c r="C101" s="2">
        <v>405000</v>
      </c>
      <c r="D101" s="2">
        <v>248400</v>
      </c>
      <c r="E101" s="25">
        <f>D101/C101</f>
        <v>0.6133333333333333</v>
      </c>
      <c r="F101" s="22"/>
      <c r="G101" s="22"/>
    </row>
    <row r="102" spans="1:7" ht="27.75" customHeight="1">
      <c r="A102" s="6">
        <v>4000</v>
      </c>
      <c r="B102" s="3" t="s">
        <v>19</v>
      </c>
      <c r="C102" s="2">
        <v>8887500</v>
      </c>
      <c r="D102" s="2">
        <v>6723016.49</v>
      </c>
      <c r="E102" s="25">
        <f t="shared" si="4"/>
        <v>0.7564575516174402</v>
      </c>
      <c r="F102" s="22"/>
      <c r="G102" s="22"/>
    </row>
    <row r="103" spans="1:7" ht="28.5" customHeight="1">
      <c r="A103" s="6">
        <v>5000</v>
      </c>
      <c r="B103" s="3" t="s">
        <v>20</v>
      </c>
      <c r="C103" s="2">
        <v>2583200</v>
      </c>
      <c r="D103" s="2">
        <v>1943090.6</v>
      </c>
      <c r="E103" s="25">
        <f t="shared" si="4"/>
        <v>0.7522029266026634</v>
      </c>
      <c r="F103" s="22"/>
      <c r="G103" s="22"/>
    </row>
    <row r="104" spans="1:7" ht="24.75" customHeight="1">
      <c r="A104" s="6">
        <v>6000</v>
      </c>
      <c r="B104" s="3" t="s">
        <v>39</v>
      </c>
      <c r="C104" s="2">
        <v>6132633.89</v>
      </c>
      <c r="D104" s="2">
        <v>4679339.74</v>
      </c>
      <c r="E104" s="25">
        <f t="shared" si="4"/>
        <v>0.7630228420500087</v>
      </c>
      <c r="F104" s="22"/>
      <c r="G104" s="22"/>
    </row>
    <row r="105" spans="1:7" ht="21.75" customHeight="1">
      <c r="A105" s="6">
        <v>7130</v>
      </c>
      <c r="B105" s="3" t="s">
        <v>55</v>
      </c>
      <c r="C105" s="2">
        <v>49900</v>
      </c>
      <c r="D105" s="2">
        <v>31900</v>
      </c>
      <c r="E105" s="25">
        <f t="shared" si="4"/>
        <v>0.6392785571142284</v>
      </c>
      <c r="F105" s="22"/>
      <c r="G105" s="22"/>
    </row>
    <row r="106" spans="1:7" ht="51.75" customHeight="1">
      <c r="A106" s="6">
        <v>7461</v>
      </c>
      <c r="B106" s="3" t="s">
        <v>56</v>
      </c>
      <c r="C106" s="2">
        <v>1848000</v>
      </c>
      <c r="D106" s="2">
        <v>943725.93</v>
      </c>
      <c r="E106" s="25">
        <f t="shared" si="4"/>
        <v>0.5106742045454545</v>
      </c>
      <c r="F106" s="22"/>
      <c r="G106" s="22"/>
    </row>
    <row r="107" spans="1:7" ht="36" customHeight="1">
      <c r="A107" s="6">
        <v>7610</v>
      </c>
      <c r="B107" s="5" t="s">
        <v>21</v>
      </c>
      <c r="C107" s="2">
        <v>25000</v>
      </c>
      <c r="D107" s="2">
        <v>2000</v>
      </c>
      <c r="E107" s="25">
        <f t="shared" si="4"/>
        <v>0.08</v>
      </c>
      <c r="F107" s="22"/>
      <c r="G107" s="22"/>
    </row>
    <row r="108" spans="1:7" ht="21.75" customHeight="1">
      <c r="A108" s="6">
        <v>7680</v>
      </c>
      <c r="B108" s="27" t="s">
        <v>57</v>
      </c>
      <c r="C108" s="2">
        <v>15000</v>
      </c>
      <c r="D108" s="2">
        <v>0</v>
      </c>
      <c r="E108" s="25">
        <f t="shared" si="4"/>
        <v>0</v>
      </c>
      <c r="F108" s="22"/>
      <c r="G108" s="22"/>
    </row>
    <row r="109" spans="1:7" ht="58.5" customHeight="1">
      <c r="A109" s="6">
        <v>7700</v>
      </c>
      <c r="B109" s="27" t="s">
        <v>106</v>
      </c>
      <c r="C109" s="2">
        <v>55000</v>
      </c>
      <c r="D109" s="2">
        <v>0</v>
      </c>
      <c r="E109" s="25">
        <f t="shared" si="4"/>
        <v>0</v>
      </c>
      <c r="F109" s="22"/>
      <c r="G109" s="22"/>
    </row>
    <row r="110" spans="1:7" ht="21.75" customHeight="1">
      <c r="A110" s="6">
        <v>8000</v>
      </c>
      <c r="B110" s="3" t="s">
        <v>58</v>
      </c>
      <c r="C110" s="2">
        <f>SUM(C111:C113)</f>
        <v>255000</v>
      </c>
      <c r="D110" s="2">
        <f>SUM(D111:D113)</f>
        <v>87622.68</v>
      </c>
      <c r="E110" s="25">
        <f t="shared" si="4"/>
        <v>0.34361835294117643</v>
      </c>
      <c r="F110" s="22"/>
      <c r="G110" s="22"/>
    </row>
    <row r="111" spans="1:7" ht="41.25" customHeight="1">
      <c r="A111" s="6">
        <v>8110</v>
      </c>
      <c r="B111" s="3" t="s">
        <v>59</v>
      </c>
      <c r="C111" s="2">
        <v>15000</v>
      </c>
      <c r="D111" s="2">
        <v>0</v>
      </c>
      <c r="E111" s="25">
        <f t="shared" si="4"/>
        <v>0</v>
      </c>
      <c r="F111" s="22"/>
      <c r="G111" s="22"/>
    </row>
    <row r="112" spans="1:7" ht="37.5" customHeight="1">
      <c r="A112" s="6">
        <v>8220</v>
      </c>
      <c r="B112" s="3" t="s">
        <v>60</v>
      </c>
      <c r="C112" s="2">
        <v>200000</v>
      </c>
      <c r="D112" s="2">
        <v>87622.68</v>
      </c>
      <c r="E112" s="25">
        <f t="shared" si="4"/>
        <v>0.4381134</v>
      </c>
      <c r="F112" s="22"/>
      <c r="G112" s="22"/>
    </row>
    <row r="113" spans="1:7" ht="21.75" customHeight="1">
      <c r="A113" s="6">
        <v>8700</v>
      </c>
      <c r="B113" s="3" t="s">
        <v>40</v>
      </c>
      <c r="C113" s="2">
        <v>40000</v>
      </c>
      <c r="D113" s="2">
        <v>0</v>
      </c>
      <c r="E113" s="25"/>
      <c r="F113" s="22"/>
      <c r="G113" s="22"/>
    </row>
    <row r="114" spans="1:7" ht="21.75" customHeight="1">
      <c r="A114" s="48">
        <v>900201</v>
      </c>
      <c r="B114" s="49" t="s">
        <v>22</v>
      </c>
      <c r="C114" s="50">
        <f>C91+C92+C93+C94+C102+C103+C107+C108+C110+C104+C105+C106+C109</f>
        <v>152758165.17999998</v>
      </c>
      <c r="D114" s="50">
        <f>D91+D92+D93+D94+D102+D103+D107+D108+D110+D104+D105+D106+D109</f>
        <v>112663434.94999999</v>
      </c>
      <c r="E114" s="51">
        <f aca="true" t="shared" si="5" ref="E114:E120">D114/C114</f>
        <v>0.737528071361979</v>
      </c>
      <c r="F114" s="22"/>
      <c r="G114" s="22"/>
    </row>
    <row r="115" spans="1:7" ht="54" customHeight="1" hidden="1">
      <c r="A115" s="6">
        <v>9520</v>
      </c>
      <c r="B115" s="3" t="s">
        <v>88</v>
      </c>
      <c r="C115" s="2">
        <v>0</v>
      </c>
      <c r="D115" s="2">
        <v>0</v>
      </c>
      <c r="E115" s="25"/>
      <c r="F115" s="22"/>
      <c r="G115" s="22"/>
    </row>
    <row r="116" spans="1:7" ht="21.75" customHeight="1">
      <c r="A116" s="6">
        <v>9770</v>
      </c>
      <c r="B116" s="3" t="s">
        <v>47</v>
      </c>
      <c r="C116" s="2">
        <v>740929.94</v>
      </c>
      <c r="D116" s="2">
        <v>536848.69</v>
      </c>
      <c r="E116" s="25">
        <f t="shared" si="5"/>
        <v>0.7245606649395218</v>
      </c>
      <c r="F116" s="22"/>
      <c r="G116" s="22"/>
    </row>
    <row r="117" spans="1:7" ht="60" customHeight="1">
      <c r="A117" s="6">
        <v>9800</v>
      </c>
      <c r="B117" s="3" t="s">
        <v>105</v>
      </c>
      <c r="C117" s="2">
        <v>165000</v>
      </c>
      <c r="D117" s="2">
        <v>165000</v>
      </c>
      <c r="E117" s="25">
        <f t="shared" si="5"/>
        <v>1</v>
      </c>
      <c r="F117" s="22"/>
      <c r="G117" s="22"/>
    </row>
    <row r="118" spans="1:7" ht="21.75" customHeight="1">
      <c r="A118" s="52">
        <v>900203</v>
      </c>
      <c r="B118" s="49" t="s">
        <v>23</v>
      </c>
      <c r="C118" s="50">
        <f>C114+C115+C116+C117</f>
        <v>153664095.11999997</v>
      </c>
      <c r="D118" s="50">
        <f>D114+D115+D116+D117</f>
        <v>113365283.63999999</v>
      </c>
      <c r="E118" s="51">
        <f t="shared" si="5"/>
        <v>0.7377473804239716</v>
      </c>
      <c r="F118" s="22"/>
      <c r="G118" s="22"/>
    </row>
    <row r="119" spans="1:7" ht="21.75" customHeight="1">
      <c r="A119" s="52"/>
      <c r="B119" s="49" t="s">
        <v>24</v>
      </c>
      <c r="C119" s="53">
        <f>C120</f>
        <v>100000</v>
      </c>
      <c r="D119" s="53">
        <f>D120</f>
        <v>80000</v>
      </c>
      <c r="E119" s="51">
        <f t="shared" si="5"/>
        <v>0.8</v>
      </c>
      <c r="F119" s="22"/>
      <c r="G119" s="22"/>
    </row>
    <row r="120" spans="1:7" ht="37.5" customHeight="1">
      <c r="A120" s="6">
        <v>8831</v>
      </c>
      <c r="B120" s="27" t="s">
        <v>93</v>
      </c>
      <c r="C120" s="2">
        <v>100000</v>
      </c>
      <c r="D120" s="2">
        <v>80000</v>
      </c>
      <c r="E120" s="25">
        <f t="shared" si="5"/>
        <v>0.8</v>
      </c>
      <c r="F120" s="22"/>
      <c r="G120" s="22"/>
    </row>
    <row r="121" spans="1:7" ht="21.75" customHeight="1">
      <c r="A121" s="54"/>
      <c r="B121" s="55" t="s">
        <v>25</v>
      </c>
      <c r="C121" s="56"/>
      <c r="D121" s="57"/>
      <c r="E121" s="58"/>
      <c r="F121" s="22"/>
      <c r="G121" s="22"/>
    </row>
    <row r="122" spans="1:7" ht="78" customHeight="1">
      <c r="A122" s="24" t="s">
        <v>61</v>
      </c>
      <c r="B122" s="3" t="s">
        <v>63</v>
      </c>
      <c r="C122" s="2">
        <v>523162</v>
      </c>
      <c r="D122" s="2">
        <v>147214.2</v>
      </c>
      <c r="E122" s="25">
        <f aca="true" t="shared" si="6" ref="E122:E162">D122/C122</f>
        <v>0.2813931439974616</v>
      </c>
      <c r="F122" s="22"/>
      <c r="G122" s="22"/>
    </row>
    <row r="123" spans="1:7" ht="52.5" customHeight="1">
      <c r="A123" s="24" t="s">
        <v>62</v>
      </c>
      <c r="B123" s="3" t="s">
        <v>64</v>
      </c>
      <c r="C123" s="2">
        <v>30000</v>
      </c>
      <c r="D123" s="2">
        <v>30000</v>
      </c>
      <c r="E123" s="25">
        <f t="shared" si="6"/>
        <v>1</v>
      </c>
      <c r="F123" s="22"/>
      <c r="G123" s="22"/>
    </row>
    <row r="124" spans="1:7" ht="21.75" customHeight="1">
      <c r="A124" s="24" t="s">
        <v>41</v>
      </c>
      <c r="B124" s="3" t="s">
        <v>65</v>
      </c>
      <c r="C124" s="2">
        <v>573000</v>
      </c>
      <c r="D124" s="2">
        <v>175787.5</v>
      </c>
      <c r="E124" s="25">
        <f t="shared" si="6"/>
        <v>0.3067844677137871</v>
      </c>
      <c r="F124" s="22"/>
      <c r="G124" s="22"/>
    </row>
    <row r="125" spans="1:7" ht="55.5" customHeight="1">
      <c r="A125" s="24" t="s">
        <v>42</v>
      </c>
      <c r="B125" s="3" t="s">
        <v>98</v>
      </c>
      <c r="C125" s="2">
        <v>5950220.6</v>
      </c>
      <c r="D125" s="2">
        <v>3602646.35</v>
      </c>
      <c r="E125" s="25">
        <f t="shared" si="6"/>
        <v>0.605464333540844</v>
      </c>
      <c r="F125" s="22"/>
      <c r="G125" s="22"/>
    </row>
    <row r="126" spans="1:7" ht="43.5" customHeight="1">
      <c r="A126" s="24" t="s">
        <v>43</v>
      </c>
      <c r="B126" s="3" t="s">
        <v>99</v>
      </c>
      <c r="C126" s="2">
        <v>724889</v>
      </c>
      <c r="D126" s="2">
        <v>354998.79</v>
      </c>
      <c r="E126" s="25">
        <f t="shared" si="6"/>
        <v>0.48972848256767587</v>
      </c>
      <c r="F126" s="22"/>
      <c r="G126" s="22"/>
    </row>
    <row r="127" spans="1:7" ht="21.75" customHeight="1">
      <c r="A127" s="24" t="s">
        <v>66</v>
      </c>
      <c r="B127" s="5" t="s">
        <v>100</v>
      </c>
      <c r="C127" s="2">
        <v>92500</v>
      </c>
      <c r="D127" s="2">
        <v>71350.86</v>
      </c>
      <c r="E127" s="25">
        <f t="shared" si="6"/>
        <v>0.7713606486486486</v>
      </c>
      <c r="F127" s="22"/>
      <c r="G127" s="22"/>
    </row>
    <row r="128" spans="1:7" ht="21.75" customHeight="1">
      <c r="A128" s="24" t="s">
        <v>89</v>
      </c>
      <c r="B128" s="5" t="s">
        <v>90</v>
      </c>
      <c r="C128" s="2">
        <v>12000</v>
      </c>
      <c r="D128" s="2">
        <v>44106.83</v>
      </c>
      <c r="E128" s="42" t="s">
        <v>107</v>
      </c>
      <c r="F128" s="22"/>
      <c r="G128" s="22"/>
    </row>
    <row r="129" spans="1:7" ht="42.75" customHeight="1">
      <c r="A129" s="24" t="s">
        <v>26</v>
      </c>
      <c r="B129" s="26" t="s">
        <v>27</v>
      </c>
      <c r="C129" s="2">
        <v>1535327</v>
      </c>
      <c r="D129" s="2">
        <v>457215</v>
      </c>
      <c r="E129" s="25">
        <f t="shared" si="6"/>
        <v>0.2977964954696947</v>
      </c>
      <c r="F129" s="22"/>
      <c r="G129" s="22"/>
    </row>
    <row r="130" spans="1:7" ht="42" customHeight="1" hidden="1">
      <c r="A130" s="24" t="s">
        <v>67</v>
      </c>
      <c r="B130" s="26" t="s">
        <v>68</v>
      </c>
      <c r="C130" s="2">
        <v>0</v>
      </c>
      <c r="D130" s="2">
        <v>0</v>
      </c>
      <c r="E130" s="25"/>
      <c r="F130" s="22"/>
      <c r="G130" s="22"/>
    </row>
    <row r="131" spans="1:7" ht="75.75" customHeight="1">
      <c r="A131" s="24" t="s">
        <v>16</v>
      </c>
      <c r="B131" s="3" t="s">
        <v>49</v>
      </c>
      <c r="C131" s="2">
        <v>922500</v>
      </c>
      <c r="D131" s="2">
        <v>669166.18</v>
      </c>
      <c r="E131" s="25">
        <f t="shared" si="6"/>
        <v>0.7253833929539296</v>
      </c>
      <c r="F131" s="22"/>
      <c r="G131" s="22"/>
    </row>
    <row r="132" spans="1:7" ht="33" customHeight="1">
      <c r="A132" s="24" t="s">
        <v>50</v>
      </c>
      <c r="B132" s="3" t="s">
        <v>51</v>
      </c>
      <c r="C132" s="2">
        <v>0</v>
      </c>
      <c r="D132" s="2">
        <v>10184.73</v>
      </c>
      <c r="E132" s="25"/>
      <c r="F132" s="22"/>
      <c r="G132" s="22"/>
    </row>
    <row r="133" spans="1:7" ht="21.75" customHeight="1">
      <c r="A133" s="24" t="s">
        <v>52</v>
      </c>
      <c r="B133" s="4" t="s">
        <v>38</v>
      </c>
      <c r="C133" s="2">
        <v>0</v>
      </c>
      <c r="D133" s="2">
        <v>26582.32</v>
      </c>
      <c r="E133" s="25"/>
      <c r="F133" s="22"/>
      <c r="G133" s="22"/>
    </row>
    <row r="134" spans="1:7" ht="28.5" customHeight="1">
      <c r="A134" s="6">
        <v>4030</v>
      </c>
      <c r="B134" s="3" t="s">
        <v>69</v>
      </c>
      <c r="C134" s="2">
        <v>47000</v>
      </c>
      <c r="D134" s="2">
        <v>54473.2</v>
      </c>
      <c r="E134" s="25">
        <f t="shared" si="6"/>
        <v>1.1590042553191489</v>
      </c>
      <c r="F134" s="22"/>
      <c r="G134" s="22"/>
    </row>
    <row r="135" spans="1:7" ht="21.75" customHeight="1">
      <c r="A135" s="6">
        <v>4040</v>
      </c>
      <c r="B135" s="3" t="s">
        <v>70</v>
      </c>
      <c r="C135" s="2">
        <v>4000</v>
      </c>
      <c r="D135" s="2">
        <v>694</v>
      </c>
      <c r="E135" s="25">
        <f t="shared" si="6"/>
        <v>0.1735</v>
      </c>
      <c r="F135" s="22"/>
      <c r="G135" s="22"/>
    </row>
    <row r="136" spans="1:7" ht="37.5" customHeight="1">
      <c r="A136" s="6">
        <v>4060</v>
      </c>
      <c r="B136" s="3" t="s">
        <v>71</v>
      </c>
      <c r="C136" s="2">
        <v>245000</v>
      </c>
      <c r="D136" s="2">
        <v>229384.1</v>
      </c>
      <c r="E136" s="25">
        <f t="shared" si="6"/>
        <v>0.9362616326530613</v>
      </c>
      <c r="F136" s="22"/>
      <c r="G136" s="22"/>
    </row>
    <row r="137" spans="1:7" ht="41.25" customHeight="1" hidden="1">
      <c r="A137" s="6">
        <v>6011</v>
      </c>
      <c r="B137" s="3" t="s">
        <v>91</v>
      </c>
      <c r="C137" s="2">
        <v>0</v>
      </c>
      <c r="D137" s="2">
        <v>0</v>
      </c>
      <c r="E137" s="25"/>
      <c r="F137" s="22"/>
      <c r="G137" s="22"/>
    </row>
    <row r="138" spans="1:7" ht="42" customHeight="1">
      <c r="A138" s="6">
        <v>6013</v>
      </c>
      <c r="B138" s="3" t="s">
        <v>72</v>
      </c>
      <c r="C138" s="2">
        <v>110000</v>
      </c>
      <c r="D138" s="2">
        <v>58290</v>
      </c>
      <c r="E138" s="25">
        <f t="shared" si="6"/>
        <v>0.5299090909090909</v>
      </c>
      <c r="F138" s="22"/>
      <c r="G138" s="22"/>
    </row>
    <row r="139" spans="1:7" ht="21.75" customHeight="1">
      <c r="A139" s="6">
        <v>6030</v>
      </c>
      <c r="B139" s="3" t="s">
        <v>73</v>
      </c>
      <c r="C139" s="2">
        <v>1106766.41</v>
      </c>
      <c r="D139" s="2">
        <v>967547.46</v>
      </c>
      <c r="E139" s="25">
        <f t="shared" si="6"/>
        <v>0.8742110812705276</v>
      </c>
      <c r="F139" s="22"/>
      <c r="G139" s="22"/>
    </row>
    <row r="140" spans="1:7" ht="39.75" customHeight="1">
      <c r="A140" s="6">
        <v>6082</v>
      </c>
      <c r="B140" s="3" t="s">
        <v>74</v>
      </c>
      <c r="C140" s="2">
        <v>199000</v>
      </c>
      <c r="D140" s="2">
        <v>199000</v>
      </c>
      <c r="E140" s="25">
        <f t="shared" si="6"/>
        <v>1</v>
      </c>
      <c r="F140" s="22"/>
      <c r="G140" s="22"/>
    </row>
    <row r="141" spans="1:7" ht="78" customHeight="1" hidden="1">
      <c r="A141" s="6">
        <v>6083</v>
      </c>
      <c r="B141" s="5" t="s">
        <v>75</v>
      </c>
      <c r="C141" s="2">
        <v>0</v>
      </c>
      <c r="D141" s="2">
        <v>0</v>
      </c>
      <c r="E141" s="25"/>
      <c r="F141" s="22"/>
      <c r="G141" s="22"/>
    </row>
    <row r="142" spans="1:7" ht="21.75" customHeight="1">
      <c r="A142" s="6">
        <v>7130</v>
      </c>
      <c r="B142" s="3" t="s">
        <v>55</v>
      </c>
      <c r="C142" s="2">
        <v>98558</v>
      </c>
      <c r="D142" s="2">
        <v>3750</v>
      </c>
      <c r="E142" s="25">
        <f t="shared" si="6"/>
        <v>0.038048661701739074</v>
      </c>
      <c r="F142" s="22"/>
      <c r="G142" s="22"/>
    </row>
    <row r="143" spans="1:7" ht="36.75" customHeight="1">
      <c r="A143" s="6">
        <v>7310</v>
      </c>
      <c r="B143" s="5" t="s">
        <v>76</v>
      </c>
      <c r="C143" s="2">
        <v>1002755</v>
      </c>
      <c r="D143" s="2">
        <v>17322.08</v>
      </c>
      <c r="E143" s="25">
        <f t="shared" si="6"/>
        <v>0.01727448878340173</v>
      </c>
      <c r="F143" s="22"/>
      <c r="G143" s="22"/>
    </row>
    <row r="144" spans="1:7" ht="21.75" customHeight="1">
      <c r="A144" s="6">
        <v>7321</v>
      </c>
      <c r="B144" s="4" t="s">
        <v>77</v>
      </c>
      <c r="C144" s="2">
        <v>1254031</v>
      </c>
      <c r="D144" s="2">
        <v>1137036</v>
      </c>
      <c r="E144" s="25">
        <f t="shared" si="6"/>
        <v>0.9067048581733625</v>
      </c>
      <c r="F144" s="22"/>
      <c r="G144" s="22"/>
    </row>
    <row r="145" spans="1:7" ht="21.75" customHeight="1" hidden="1">
      <c r="A145" s="6">
        <v>7322</v>
      </c>
      <c r="B145" s="4" t="s">
        <v>83</v>
      </c>
      <c r="C145" s="2">
        <v>0</v>
      </c>
      <c r="D145" s="2">
        <v>0</v>
      </c>
      <c r="E145" s="25"/>
      <c r="F145" s="22"/>
      <c r="G145" s="22"/>
    </row>
    <row r="146" spans="1:7" ht="21.75" customHeight="1">
      <c r="A146" s="6">
        <v>7323</v>
      </c>
      <c r="B146" s="4" t="s">
        <v>84</v>
      </c>
      <c r="C146" s="2">
        <v>177072.47</v>
      </c>
      <c r="D146" s="2">
        <v>165619</v>
      </c>
      <c r="E146" s="25">
        <f t="shared" si="6"/>
        <v>0.9353176131783784</v>
      </c>
      <c r="F146" s="22"/>
      <c r="G146" s="22"/>
    </row>
    <row r="147" spans="1:7" ht="24.75" customHeight="1">
      <c r="A147" s="6">
        <v>7324</v>
      </c>
      <c r="B147" s="4" t="s">
        <v>78</v>
      </c>
      <c r="C147" s="2">
        <v>1905130</v>
      </c>
      <c r="D147" s="2">
        <v>1344962.68</v>
      </c>
      <c r="E147" s="25">
        <f t="shared" si="6"/>
        <v>0.7059689784949058</v>
      </c>
      <c r="F147" s="22"/>
      <c r="G147" s="22"/>
    </row>
    <row r="148" spans="1:7" ht="40.5" customHeight="1" hidden="1">
      <c r="A148" s="6">
        <v>7325</v>
      </c>
      <c r="B148" s="5" t="s">
        <v>92</v>
      </c>
      <c r="C148" s="2">
        <v>0</v>
      </c>
      <c r="D148" s="2">
        <v>0</v>
      </c>
      <c r="E148" s="25"/>
      <c r="F148" s="22"/>
      <c r="G148" s="22"/>
    </row>
    <row r="149" spans="1:7" ht="36.75" customHeight="1" hidden="1">
      <c r="A149" s="6">
        <v>7330</v>
      </c>
      <c r="B149" s="5" t="s">
        <v>85</v>
      </c>
      <c r="C149" s="2">
        <v>0</v>
      </c>
      <c r="D149" s="2">
        <v>0</v>
      </c>
      <c r="E149" s="25"/>
      <c r="F149" s="22"/>
      <c r="G149" s="22"/>
    </row>
    <row r="150" spans="1:7" ht="38.25" customHeight="1">
      <c r="A150" s="6">
        <v>7350</v>
      </c>
      <c r="B150" s="3" t="s">
        <v>79</v>
      </c>
      <c r="C150" s="2">
        <v>507658.53</v>
      </c>
      <c r="D150" s="2">
        <v>42316.2</v>
      </c>
      <c r="E150" s="25">
        <f t="shared" si="6"/>
        <v>0.08335563671115699</v>
      </c>
      <c r="F150" s="22"/>
      <c r="G150" s="22"/>
    </row>
    <row r="151" spans="1:7" ht="36.75" customHeight="1" hidden="1">
      <c r="A151" s="6">
        <v>7361</v>
      </c>
      <c r="B151" s="3" t="s">
        <v>80</v>
      </c>
      <c r="C151" s="2">
        <v>0</v>
      </c>
      <c r="D151" s="2">
        <v>0</v>
      </c>
      <c r="E151" s="25"/>
      <c r="F151" s="22"/>
      <c r="G151" s="22"/>
    </row>
    <row r="152" spans="1:7" ht="42.75" customHeight="1" hidden="1">
      <c r="A152" s="6">
        <v>7362</v>
      </c>
      <c r="B152" s="3" t="s">
        <v>86</v>
      </c>
      <c r="C152" s="2">
        <v>0</v>
      </c>
      <c r="D152" s="2">
        <v>0</v>
      </c>
      <c r="E152" s="25"/>
      <c r="F152" s="22"/>
      <c r="G152" s="22"/>
    </row>
    <row r="153" spans="1:7" ht="21.75" customHeight="1">
      <c r="A153" s="6">
        <v>7363</v>
      </c>
      <c r="B153" s="3" t="s">
        <v>81</v>
      </c>
      <c r="C153" s="2">
        <v>3724180.28</v>
      </c>
      <c r="D153" s="2">
        <v>1112505</v>
      </c>
      <c r="E153" s="25">
        <f>D153/C153</f>
        <v>0.2987247975009416</v>
      </c>
      <c r="F153" s="22"/>
      <c r="G153" s="22"/>
    </row>
    <row r="154" spans="1:7" ht="61.5" customHeight="1">
      <c r="A154" s="6">
        <v>7461</v>
      </c>
      <c r="B154" s="3" t="s">
        <v>56</v>
      </c>
      <c r="C154" s="2">
        <v>132707.4</v>
      </c>
      <c r="D154" s="2">
        <v>132707.4</v>
      </c>
      <c r="E154" s="25">
        <f>D154/C154</f>
        <v>1</v>
      </c>
      <c r="F154" s="22"/>
      <c r="G154" s="22"/>
    </row>
    <row r="155" spans="1:7" ht="39.75" customHeight="1">
      <c r="A155" s="6">
        <v>7670</v>
      </c>
      <c r="B155" s="3" t="s">
        <v>94</v>
      </c>
      <c r="C155" s="2">
        <v>400000</v>
      </c>
      <c r="D155" s="2">
        <v>0</v>
      </c>
      <c r="E155" s="25">
        <f>D155/C155</f>
        <v>0</v>
      </c>
      <c r="F155" s="22"/>
      <c r="G155" s="22"/>
    </row>
    <row r="156" spans="1:7" ht="115.5" customHeight="1">
      <c r="A156" s="6">
        <v>7691</v>
      </c>
      <c r="B156" s="3" t="s">
        <v>82</v>
      </c>
      <c r="C156" s="2">
        <v>135502.44</v>
      </c>
      <c r="D156" s="2">
        <v>94911.28</v>
      </c>
      <c r="E156" s="25">
        <f t="shared" si="6"/>
        <v>0.7004396378397318</v>
      </c>
      <c r="F156" s="22"/>
      <c r="G156" s="22"/>
    </row>
    <row r="157" spans="1:7" ht="58.5" customHeight="1">
      <c r="A157" s="6">
        <v>7700</v>
      </c>
      <c r="B157" s="27" t="s">
        <v>106</v>
      </c>
      <c r="C157" s="2">
        <v>489228</v>
      </c>
      <c r="D157" s="2">
        <v>0</v>
      </c>
      <c r="E157" s="25">
        <f t="shared" si="6"/>
        <v>0</v>
      </c>
      <c r="F157" s="22"/>
      <c r="G157" s="22"/>
    </row>
    <row r="158" spans="1:7" ht="36">
      <c r="A158" s="28">
        <v>8313</v>
      </c>
      <c r="B158" s="3" t="s">
        <v>44</v>
      </c>
      <c r="C158" s="2">
        <v>92630.12</v>
      </c>
      <c r="D158" s="2">
        <v>48851.75</v>
      </c>
      <c r="E158" s="25">
        <f t="shared" si="6"/>
        <v>0.5273851529070674</v>
      </c>
      <c r="F158" s="22"/>
      <c r="G158" s="22"/>
    </row>
    <row r="159" spans="1:7" ht="17.25">
      <c r="A159" s="46">
        <v>900203</v>
      </c>
      <c r="B159" s="59" t="s">
        <v>28</v>
      </c>
      <c r="C159" s="50">
        <f>SUM(C122:C158)</f>
        <v>21994818.250000004</v>
      </c>
      <c r="D159" s="50">
        <f>SUM(D122:D158)</f>
        <v>11198622.91</v>
      </c>
      <c r="E159" s="60">
        <f>D159/C159</f>
        <v>0.5091482358577798</v>
      </c>
      <c r="F159" s="22"/>
      <c r="G159" s="22"/>
    </row>
    <row r="160" spans="1:7" ht="17.25">
      <c r="A160" s="46"/>
      <c r="B160" s="59" t="s">
        <v>29</v>
      </c>
      <c r="C160" s="50">
        <f>C161+C162</f>
        <v>0</v>
      </c>
      <c r="D160" s="50">
        <f>D161+D162</f>
        <v>-291.3000000000029</v>
      </c>
      <c r="E160" s="51"/>
      <c r="F160" s="22"/>
      <c r="G160" s="22"/>
    </row>
    <row r="161" spans="1:7" ht="36">
      <c r="A161" s="23">
        <v>8831</v>
      </c>
      <c r="B161" s="5" t="s">
        <v>93</v>
      </c>
      <c r="C161" s="29">
        <v>33220</v>
      </c>
      <c r="D161" s="29">
        <v>27119.35</v>
      </c>
      <c r="E161" s="25">
        <f t="shared" si="6"/>
        <v>0.8163561107766405</v>
      </c>
      <c r="F161" s="22"/>
      <c r="G161" s="22"/>
    </row>
    <row r="162" spans="1:7" ht="36">
      <c r="A162" s="37">
        <v>8832</v>
      </c>
      <c r="B162" s="36" t="s">
        <v>95</v>
      </c>
      <c r="C162" s="29">
        <v>-33220</v>
      </c>
      <c r="D162" s="29">
        <v>-27410.65</v>
      </c>
      <c r="E162" s="25">
        <f t="shared" si="6"/>
        <v>0.8251249247441301</v>
      </c>
      <c r="F162" s="22"/>
      <c r="G162" s="22"/>
    </row>
    <row r="163" spans="1:7" ht="18">
      <c r="A163" s="61"/>
      <c r="B163" s="59" t="s">
        <v>30</v>
      </c>
      <c r="C163" s="50">
        <f>SUM(C118+C159)</f>
        <v>175658913.36999997</v>
      </c>
      <c r="D163" s="50">
        <f>SUM(D118+D159)</f>
        <v>124563906.54999998</v>
      </c>
      <c r="E163" s="60">
        <f>D163/C163</f>
        <v>0.7091237453326619</v>
      </c>
      <c r="F163" s="22"/>
      <c r="G163" s="22"/>
    </row>
    <row r="164" spans="1:7" ht="18">
      <c r="A164" s="61"/>
      <c r="B164" s="59" t="s">
        <v>31</v>
      </c>
      <c r="C164" s="50">
        <f>SUM(C119+C160)</f>
        <v>100000</v>
      </c>
      <c r="D164" s="50">
        <f>SUM(D119+D160)</f>
        <v>79708.7</v>
      </c>
      <c r="E164" s="51"/>
      <c r="F164" s="22"/>
      <c r="G164" s="22"/>
    </row>
    <row r="165" spans="1:7" ht="36">
      <c r="A165" s="71"/>
      <c r="B165" s="72" t="s">
        <v>32</v>
      </c>
      <c r="C165" s="73"/>
      <c r="D165" s="74"/>
      <c r="E165" s="75"/>
      <c r="F165" s="22"/>
      <c r="G165" s="22"/>
    </row>
    <row r="166" spans="1:7" ht="18">
      <c r="A166" s="62"/>
      <c r="B166" s="63" t="s">
        <v>33</v>
      </c>
      <c r="C166" s="76">
        <f>C167</f>
        <v>-9377586.88</v>
      </c>
      <c r="D166" s="76">
        <f>D167</f>
        <v>-10265480.23</v>
      </c>
      <c r="E166" s="64"/>
      <c r="F166" s="22"/>
      <c r="G166" s="22"/>
    </row>
    <row r="167" spans="1:7" ht="42" customHeight="1">
      <c r="A167" s="30">
        <v>602000</v>
      </c>
      <c r="B167" s="27" t="s">
        <v>34</v>
      </c>
      <c r="C167" s="77">
        <v>-9377586.88</v>
      </c>
      <c r="D167" s="77">
        <v>-10265480.23</v>
      </c>
      <c r="E167" s="31"/>
      <c r="F167" s="22"/>
      <c r="G167" s="22"/>
    </row>
    <row r="168" spans="1:7" ht="18">
      <c r="A168" s="65"/>
      <c r="B168" s="63" t="s">
        <v>35</v>
      </c>
      <c r="C168" s="78">
        <f>C169</f>
        <v>15608590.25</v>
      </c>
      <c r="D168" s="78">
        <f>D169</f>
        <v>7452815.76</v>
      </c>
      <c r="E168" s="66"/>
      <c r="F168" s="22"/>
      <c r="G168" s="22"/>
    </row>
    <row r="169" spans="1:7" ht="18">
      <c r="A169" s="30">
        <v>602000</v>
      </c>
      <c r="B169" s="27" t="s">
        <v>36</v>
      </c>
      <c r="C169" s="77">
        <v>15608590.25</v>
      </c>
      <c r="D169" s="77">
        <v>7452815.76</v>
      </c>
      <c r="E169" s="31"/>
      <c r="F169" s="22"/>
      <c r="G169" s="22"/>
    </row>
    <row r="170" spans="1:7" ht="18">
      <c r="A170" s="32"/>
      <c r="B170" s="33"/>
      <c r="C170" s="34"/>
      <c r="D170" s="34"/>
      <c r="E170" s="35"/>
      <c r="F170" s="22"/>
      <c r="G170" s="22"/>
    </row>
    <row r="171" spans="1:7" ht="38.25" customHeight="1">
      <c r="A171" s="32"/>
      <c r="B171" s="33" t="s">
        <v>189</v>
      </c>
      <c r="C171" s="34"/>
      <c r="D171" s="34"/>
      <c r="E171" s="35" t="s">
        <v>96</v>
      </c>
      <c r="F171" s="22"/>
      <c r="G171" s="22"/>
    </row>
    <row r="172" spans="1:7" ht="75.75" customHeight="1" hidden="1">
      <c r="A172" s="16"/>
      <c r="B172" s="17" t="s">
        <v>46</v>
      </c>
      <c r="C172" s="17"/>
      <c r="D172" s="17" t="s">
        <v>96</v>
      </c>
      <c r="E172" s="17"/>
      <c r="F172" s="22"/>
      <c r="G172" s="22"/>
    </row>
    <row r="182" ht="60" customHeight="1"/>
    <row r="184" ht="40.5" customHeight="1"/>
    <row r="188" ht="59.25" customHeight="1" hidden="1"/>
    <row r="193" ht="39.75" customHeight="1"/>
    <row r="195" ht="79.5" customHeight="1"/>
    <row r="196" ht="60.75" customHeight="1"/>
    <row r="198" ht="57" customHeight="1"/>
    <row r="199" ht="39" customHeight="1"/>
    <row r="200" ht="22.5" customHeight="1"/>
    <row r="201" ht="22.5" customHeight="1"/>
    <row r="203" ht="15" hidden="1"/>
    <row r="209" ht="39" customHeight="1"/>
    <row r="210" ht="15" hidden="1"/>
    <row r="214" ht="78" customHeight="1" hidden="1"/>
    <row r="221" ht="15" hidden="1"/>
    <row r="222" ht="36" customHeight="1" hidden="1"/>
    <row r="223" ht="38.25" customHeight="1"/>
    <row r="224" ht="60.75" customHeight="1" hidden="1"/>
    <row r="225" ht="15" hidden="1"/>
    <row r="226" ht="60" customHeight="1"/>
    <row r="229" ht="116.25" customHeight="1"/>
    <row r="234" ht="36.75" customHeight="1"/>
    <row r="237" spans="1:7" s="22" customFormat="1" ht="17.25">
      <c r="A237" s="14"/>
      <c r="B237" s="9"/>
      <c r="C237" s="14"/>
      <c r="D237" s="14"/>
      <c r="E237" s="14"/>
      <c r="F237" s="14"/>
      <c r="G237" s="1"/>
    </row>
    <row r="238" spans="1:7" s="22" customFormat="1" ht="17.25">
      <c r="A238" s="14"/>
      <c r="B238" s="9"/>
      <c r="C238" s="14"/>
      <c r="D238" s="14"/>
      <c r="E238" s="14"/>
      <c r="F238" s="14"/>
      <c r="G238" s="1"/>
    </row>
    <row r="239" spans="1:7" s="22" customFormat="1" ht="17.25">
      <c r="A239" s="14"/>
      <c r="B239" s="9"/>
      <c r="C239" s="14"/>
      <c r="D239" s="14"/>
      <c r="E239" s="14"/>
      <c r="F239" s="14"/>
      <c r="G239" s="1"/>
    </row>
    <row r="240" spans="1:7" s="22" customFormat="1" ht="17.25">
      <c r="A240" s="14"/>
      <c r="B240" s="9"/>
      <c r="C240" s="14"/>
      <c r="D240" s="14"/>
      <c r="E240" s="14"/>
      <c r="F240" s="14"/>
      <c r="G240" s="1"/>
    </row>
    <row r="241" spans="1:7" s="22" customFormat="1" ht="17.25">
      <c r="A241" s="14"/>
      <c r="B241" s="9"/>
      <c r="C241" s="14"/>
      <c r="D241" s="14"/>
      <c r="E241" s="14"/>
      <c r="F241" s="14"/>
      <c r="G241" s="1"/>
    </row>
    <row r="242" spans="1:7" s="22" customFormat="1" ht="17.25">
      <c r="A242" s="14"/>
      <c r="B242" s="9"/>
      <c r="C242" s="14"/>
      <c r="D242" s="14"/>
      <c r="E242" s="14"/>
      <c r="F242" s="14"/>
      <c r="G242" s="1"/>
    </row>
    <row r="243" spans="1:7" s="22" customFormat="1" ht="17.25">
      <c r="A243" s="14"/>
      <c r="B243" s="9"/>
      <c r="C243" s="14"/>
      <c r="D243" s="14"/>
      <c r="E243" s="14"/>
      <c r="F243" s="14"/>
      <c r="G243" s="1"/>
    </row>
    <row r="244" spans="1:7" s="22" customFormat="1" ht="17.25">
      <c r="A244" s="14"/>
      <c r="B244" s="9"/>
      <c r="C244" s="14"/>
      <c r="D244" s="14"/>
      <c r="E244" s="14"/>
      <c r="F244" s="14"/>
      <c r="G244" s="1"/>
    </row>
    <row r="245" spans="1:7" s="22" customFormat="1" ht="17.25">
      <c r="A245" s="14"/>
      <c r="B245" s="9"/>
      <c r="C245" s="14"/>
      <c r="D245" s="14"/>
      <c r="E245" s="14"/>
      <c r="F245" s="14"/>
      <c r="G245" s="1"/>
    </row>
    <row r="246" spans="1:7" s="22" customFormat="1" ht="17.25">
      <c r="A246" s="14"/>
      <c r="B246" s="9"/>
      <c r="C246" s="14"/>
      <c r="D246" s="14"/>
      <c r="E246" s="14"/>
      <c r="F246" s="14"/>
      <c r="G246" s="1"/>
    </row>
    <row r="247" spans="1:7" s="22" customFormat="1" ht="25.5" customHeight="1">
      <c r="A247" s="14"/>
      <c r="B247" s="9"/>
      <c r="C247" s="14"/>
      <c r="D247" s="14"/>
      <c r="E247" s="14"/>
      <c r="F247" s="14"/>
      <c r="G247" s="1"/>
    </row>
    <row r="248" spans="1:7" s="22" customFormat="1" ht="17.25">
      <c r="A248" s="14"/>
      <c r="B248" s="9"/>
      <c r="C248" s="14"/>
      <c r="D248" s="14"/>
      <c r="E248" s="14"/>
      <c r="F248" s="14"/>
      <c r="G248" s="1"/>
    </row>
    <row r="249" spans="1:7" s="22" customFormat="1" ht="17.25">
      <c r="A249" s="14"/>
      <c r="B249" s="9"/>
      <c r="C249" s="14"/>
      <c r="D249" s="14"/>
      <c r="E249" s="14"/>
      <c r="F249" s="14"/>
      <c r="G249" s="1"/>
    </row>
    <row r="250" spans="1:7" s="22" customFormat="1" ht="17.25">
      <c r="A250" s="14"/>
      <c r="B250" s="9"/>
      <c r="C250" s="14"/>
      <c r="D250" s="14"/>
      <c r="E250" s="14"/>
      <c r="F250" s="14"/>
      <c r="G250" s="1"/>
    </row>
    <row r="251" spans="1:7" s="22" customFormat="1" ht="24" customHeight="1">
      <c r="A251" s="14"/>
      <c r="B251" s="9"/>
      <c r="C251" s="14"/>
      <c r="D251" s="14"/>
      <c r="E251" s="14"/>
      <c r="F251" s="14"/>
      <c r="G251" s="1"/>
    </row>
    <row r="252" spans="1:7" s="22" customFormat="1" ht="17.25">
      <c r="A252" s="14"/>
      <c r="B252" s="9"/>
      <c r="C252" s="14"/>
      <c r="D252" s="14"/>
      <c r="E252" s="14"/>
      <c r="F252" s="14"/>
      <c r="G252" s="1"/>
    </row>
    <row r="253" spans="1:7" s="22" customFormat="1" ht="20.25" customHeight="1">
      <c r="A253" s="14"/>
      <c r="B253" s="9"/>
      <c r="C253" s="14"/>
      <c r="D253" s="14"/>
      <c r="E253" s="14"/>
      <c r="F253" s="14"/>
      <c r="G253" s="1"/>
    </row>
    <row r="254" spans="1:7" s="22" customFormat="1" ht="17.25">
      <c r="A254" s="14"/>
      <c r="B254" s="9"/>
      <c r="C254" s="14"/>
      <c r="D254" s="14"/>
      <c r="E254" s="14"/>
      <c r="F254" s="14"/>
      <c r="G254" s="1"/>
    </row>
    <row r="255" spans="1:7" s="22" customFormat="1" ht="17.25">
      <c r="A255" s="14"/>
      <c r="B255" s="9"/>
      <c r="C255" s="14"/>
      <c r="D255" s="14"/>
      <c r="E255" s="14"/>
      <c r="F255" s="14"/>
      <c r="G255" s="1"/>
    </row>
    <row r="256" spans="1:7" s="22" customFormat="1" ht="17.25">
      <c r="A256" s="14"/>
      <c r="B256" s="9"/>
      <c r="C256" s="14"/>
      <c r="D256" s="14"/>
      <c r="E256" s="14"/>
      <c r="F256" s="14"/>
      <c r="G256" s="1"/>
    </row>
    <row r="257" spans="1:7" s="22" customFormat="1" ht="17.25">
      <c r="A257" s="14"/>
      <c r="B257" s="9"/>
      <c r="C257" s="14"/>
      <c r="D257" s="14"/>
      <c r="E257" s="14"/>
      <c r="F257" s="14"/>
      <c r="G257" s="1"/>
    </row>
    <row r="258" spans="1:7" s="22" customFormat="1" ht="17.25">
      <c r="A258" s="14"/>
      <c r="B258" s="9"/>
      <c r="C258" s="14"/>
      <c r="D258" s="14"/>
      <c r="E258" s="14"/>
      <c r="F258" s="14"/>
      <c r="G258" s="1"/>
    </row>
    <row r="259" spans="1:7" s="22" customFormat="1" ht="17.25">
      <c r="A259" s="14"/>
      <c r="B259" s="9"/>
      <c r="C259" s="14"/>
      <c r="D259" s="14"/>
      <c r="E259" s="14"/>
      <c r="F259" s="14"/>
      <c r="G259" s="1"/>
    </row>
    <row r="260" spans="1:7" s="22" customFormat="1" ht="17.25">
      <c r="A260" s="14"/>
      <c r="B260" s="9"/>
      <c r="C260" s="14"/>
      <c r="D260" s="14"/>
      <c r="E260" s="14"/>
      <c r="F260" s="14"/>
      <c r="G260" s="1"/>
    </row>
    <row r="261" spans="1:7" s="22" customFormat="1" ht="21.75" customHeight="1">
      <c r="A261" s="14"/>
      <c r="B261" s="9"/>
      <c r="C261" s="14"/>
      <c r="D261" s="14"/>
      <c r="E261" s="14"/>
      <c r="F261" s="14"/>
      <c r="G261" s="1"/>
    </row>
    <row r="262" spans="1:7" s="22" customFormat="1" ht="17.25">
      <c r="A262" s="14"/>
      <c r="B262" s="9"/>
      <c r="C262" s="14"/>
      <c r="D262" s="14"/>
      <c r="E262" s="14"/>
      <c r="F262" s="14"/>
      <c r="G262" s="1"/>
    </row>
    <row r="263" spans="1:7" s="22" customFormat="1" ht="39" customHeight="1">
      <c r="A263" s="14"/>
      <c r="B263" s="9"/>
      <c r="C263" s="14"/>
      <c r="D263" s="14"/>
      <c r="E263" s="14"/>
      <c r="F263" s="14"/>
      <c r="G263" s="1"/>
    </row>
    <row r="264" spans="1:7" s="22" customFormat="1" ht="17.25">
      <c r="A264" s="14"/>
      <c r="B264" s="9"/>
      <c r="C264" s="14"/>
      <c r="D264" s="14"/>
      <c r="E264" s="14"/>
      <c r="F264" s="14"/>
      <c r="G264" s="1"/>
    </row>
    <row r="265" spans="1:7" s="22" customFormat="1" ht="17.25">
      <c r="A265" s="14"/>
      <c r="B265" s="9"/>
      <c r="C265" s="14"/>
      <c r="D265" s="14"/>
      <c r="E265" s="14"/>
      <c r="F265" s="14"/>
      <c r="G265" s="1"/>
    </row>
    <row r="266" spans="1:7" s="22" customFormat="1" ht="17.25">
      <c r="A266" s="14"/>
      <c r="B266" s="9"/>
      <c r="C266" s="14"/>
      <c r="D266" s="14"/>
      <c r="E266" s="14"/>
      <c r="F266" s="14"/>
      <c r="G266" s="1"/>
    </row>
    <row r="267" spans="1:7" s="22" customFormat="1" ht="42.75" customHeight="1">
      <c r="A267" s="14"/>
      <c r="B267" s="9"/>
      <c r="C267" s="14"/>
      <c r="D267" s="14"/>
      <c r="E267" s="14"/>
      <c r="F267" s="14"/>
      <c r="G267" s="1"/>
    </row>
    <row r="268" spans="1:7" s="22" customFormat="1" ht="17.25">
      <c r="A268" s="14"/>
      <c r="B268" s="9"/>
      <c r="C268" s="14"/>
      <c r="D268" s="14"/>
      <c r="E268" s="14"/>
      <c r="F268" s="14"/>
      <c r="G268" s="1"/>
    </row>
    <row r="269" spans="1:7" s="22" customFormat="1" ht="17.25">
      <c r="A269" s="14"/>
      <c r="B269" s="9"/>
      <c r="C269" s="14"/>
      <c r="D269" s="14"/>
      <c r="E269" s="14"/>
      <c r="F269" s="14"/>
      <c r="G269" s="1"/>
    </row>
    <row r="270" spans="1:7" s="22" customFormat="1" ht="17.25">
      <c r="A270" s="14"/>
      <c r="B270" s="9"/>
      <c r="C270" s="14"/>
      <c r="D270" s="14"/>
      <c r="E270" s="14"/>
      <c r="F270" s="14"/>
      <c r="G270" s="1"/>
    </row>
    <row r="271" spans="1:7" s="22" customFormat="1" ht="17.25">
      <c r="A271" s="14"/>
      <c r="B271" s="9"/>
      <c r="C271" s="14"/>
      <c r="D271" s="14"/>
      <c r="E271" s="14"/>
      <c r="F271" s="14"/>
      <c r="G271" s="1"/>
    </row>
    <row r="272" spans="1:7" s="22" customFormat="1" ht="17.25">
      <c r="A272" s="14"/>
      <c r="B272" s="9"/>
      <c r="C272" s="14"/>
      <c r="D272" s="14"/>
      <c r="E272" s="14"/>
      <c r="F272" s="14"/>
      <c r="G272" s="1"/>
    </row>
    <row r="273" spans="1:7" s="22" customFormat="1" ht="17.25">
      <c r="A273" s="14"/>
      <c r="B273" s="9"/>
      <c r="C273" s="14"/>
      <c r="D273" s="14"/>
      <c r="E273" s="14"/>
      <c r="F273" s="14"/>
      <c r="G273" s="1"/>
    </row>
    <row r="274" spans="1:7" s="22" customFormat="1" ht="17.25">
      <c r="A274" s="14"/>
      <c r="B274" s="9"/>
      <c r="C274" s="14"/>
      <c r="D274" s="14"/>
      <c r="E274" s="14"/>
      <c r="F274" s="14"/>
      <c r="G274" s="1"/>
    </row>
    <row r="275" spans="1:7" s="22" customFormat="1" ht="28.5" customHeight="1">
      <c r="A275" s="14"/>
      <c r="B275" s="9"/>
      <c r="C275" s="14"/>
      <c r="D275" s="14"/>
      <c r="E275" s="14"/>
      <c r="F275" s="14"/>
      <c r="G275" s="1"/>
    </row>
    <row r="276" spans="1:7" s="22" customFormat="1" ht="17.25">
      <c r="A276" s="14"/>
      <c r="B276" s="9"/>
      <c r="C276" s="14"/>
      <c r="D276" s="14"/>
      <c r="E276" s="14"/>
      <c r="F276" s="14"/>
      <c r="G276" s="1"/>
    </row>
    <row r="277" spans="1:7" s="22" customFormat="1" ht="17.25">
      <c r="A277" s="14"/>
      <c r="B277" s="9"/>
      <c r="C277" s="14"/>
      <c r="D277" s="14"/>
      <c r="E277" s="14"/>
      <c r="F277" s="14"/>
      <c r="G277" s="1"/>
    </row>
    <row r="278" spans="1:7" s="22" customFormat="1" ht="45.75" customHeight="1">
      <c r="A278" s="14"/>
      <c r="B278" s="9"/>
      <c r="C278" s="14"/>
      <c r="D278" s="14"/>
      <c r="E278" s="14"/>
      <c r="F278" s="14"/>
      <c r="G278" s="1"/>
    </row>
    <row r="279" spans="1:7" s="22" customFormat="1" ht="17.25">
      <c r="A279" s="14"/>
      <c r="B279" s="9"/>
      <c r="C279" s="14"/>
      <c r="D279" s="14"/>
      <c r="E279" s="14"/>
      <c r="F279" s="14"/>
      <c r="G279" s="1"/>
    </row>
    <row r="280" spans="1:7" s="22" customFormat="1" ht="58.5" customHeight="1">
      <c r="A280" s="14"/>
      <c r="B280" s="9"/>
      <c r="C280" s="14"/>
      <c r="D280" s="14"/>
      <c r="E280" s="14"/>
      <c r="F280" s="14"/>
      <c r="G280" s="1"/>
    </row>
    <row r="281" spans="1:7" s="22" customFormat="1" ht="41.25" customHeight="1">
      <c r="A281" s="14"/>
      <c r="B281" s="9"/>
      <c r="C281" s="14"/>
      <c r="D281" s="14"/>
      <c r="E281" s="14"/>
      <c r="F281" s="14"/>
      <c r="G281" s="1"/>
    </row>
    <row r="282" spans="1:7" s="22" customFormat="1" ht="39.75" customHeight="1">
      <c r="A282" s="14"/>
      <c r="B282" s="9"/>
      <c r="C282" s="14"/>
      <c r="D282" s="14"/>
      <c r="E282" s="14"/>
      <c r="F282" s="14"/>
      <c r="G282" s="1"/>
    </row>
    <row r="283" spans="1:7" s="22" customFormat="1" ht="27" customHeight="1">
      <c r="A283" s="14"/>
      <c r="B283" s="9"/>
      <c r="C283" s="14"/>
      <c r="D283" s="14"/>
      <c r="E283" s="14"/>
      <c r="F283" s="14"/>
      <c r="G283" s="1"/>
    </row>
    <row r="284" spans="1:7" s="22" customFormat="1" ht="17.25">
      <c r="A284" s="14"/>
      <c r="B284" s="9"/>
      <c r="C284" s="14"/>
      <c r="D284" s="14"/>
      <c r="E284" s="14"/>
      <c r="F284" s="14"/>
      <c r="G284" s="1"/>
    </row>
    <row r="285" spans="1:7" s="22" customFormat="1" ht="17.25">
      <c r="A285" s="14"/>
      <c r="B285" s="9"/>
      <c r="C285" s="14"/>
      <c r="D285" s="14"/>
      <c r="E285" s="14"/>
      <c r="F285" s="14"/>
      <c r="G285" s="1"/>
    </row>
    <row r="286" spans="1:7" s="22" customFormat="1" ht="36.75" customHeight="1">
      <c r="A286" s="14"/>
      <c r="B286" s="9"/>
      <c r="C286" s="14"/>
      <c r="D286" s="14"/>
      <c r="E286" s="14"/>
      <c r="F286" s="14"/>
      <c r="G286" s="1"/>
    </row>
    <row r="287" spans="1:7" s="22" customFormat="1" ht="36.75" customHeight="1">
      <c r="A287" s="14"/>
      <c r="B287" s="9"/>
      <c r="C287" s="14"/>
      <c r="D287" s="14"/>
      <c r="E287" s="14"/>
      <c r="F287" s="14"/>
      <c r="G287" s="1"/>
    </row>
    <row r="288" spans="1:7" s="22" customFormat="1" ht="22.5" customHeight="1">
      <c r="A288" s="14"/>
      <c r="B288" s="9"/>
      <c r="C288" s="14"/>
      <c r="D288" s="14"/>
      <c r="E288" s="14"/>
      <c r="F288" s="14"/>
      <c r="G288" s="1"/>
    </row>
    <row r="289" spans="1:7" s="22" customFormat="1" ht="17.25">
      <c r="A289" s="14"/>
      <c r="B289" s="9"/>
      <c r="C289" s="14"/>
      <c r="D289" s="14"/>
      <c r="E289" s="14"/>
      <c r="F289" s="14"/>
      <c r="G289" s="1"/>
    </row>
    <row r="290" spans="1:7" s="22" customFormat="1" ht="17.25">
      <c r="A290" s="14"/>
      <c r="B290" s="9"/>
      <c r="C290" s="14"/>
      <c r="D290" s="14"/>
      <c r="E290" s="14"/>
      <c r="F290" s="14"/>
      <c r="G290" s="1"/>
    </row>
    <row r="291" spans="1:7" s="22" customFormat="1" ht="37.5" customHeight="1">
      <c r="A291" s="14"/>
      <c r="B291" s="9"/>
      <c r="C291" s="14"/>
      <c r="D291" s="14"/>
      <c r="E291" s="14"/>
      <c r="F291" s="14"/>
      <c r="G291" s="1"/>
    </row>
    <row r="292" spans="1:7" s="22" customFormat="1" ht="23.25" customHeight="1">
      <c r="A292" s="14"/>
      <c r="B292" s="9"/>
      <c r="C292" s="14"/>
      <c r="D292" s="14"/>
      <c r="E292" s="14"/>
      <c r="F292" s="14"/>
      <c r="G292" s="1"/>
    </row>
    <row r="293" spans="1:7" s="22" customFormat="1" ht="17.25">
      <c r="A293" s="14"/>
      <c r="B293" s="9"/>
      <c r="C293" s="14"/>
      <c r="D293" s="14"/>
      <c r="E293" s="14"/>
      <c r="F293" s="14"/>
      <c r="G293" s="1"/>
    </row>
    <row r="294" spans="1:7" s="22" customFormat="1" ht="17.25">
      <c r="A294" s="14"/>
      <c r="B294" s="9"/>
      <c r="C294" s="14"/>
      <c r="D294" s="14"/>
      <c r="E294" s="14"/>
      <c r="F294" s="14"/>
      <c r="G294" s="1"/>
    </row>
    <row r="295" spans="1:7" s="22" customFormat="1" ht="22.5" customHeight="1">
      <c r="A295" s="14"/>
      <c r="B295" s="9"/>
      <c r="C295" s="14"/>
      <c r="D295" s="14"/>
      <c r="E295" s="14"/>
      <c r="F295" s="14"/>
      <c r="G295" s="1"/>
    </row>
    <row r="296" spans="1:7" s="22" customFormat="1" ht="17.25">
      <c r="A296" s="14"/>
      <c r="B296" s="9"/>
      <c r="C296" s="14"/>
      <c r="D296" s="14"/>
      <c r="E296" s="14"/>
      <c r="F296" s="14"/>
      <c r="G296" s="1"/>
    </row>
    <row r="297" spans="1:7" s="22" customFormat="1" ht="17.25">
      <c r="A297" s="14"/>
      <c r="B297" s="9"/>
      <c r="C297" s="14"/>
      <c r="D297" s="14"/>
      <c r="E297" s="14"/>
      <c r="F297" s="14"/>
      <c r="G297" s="1"/>
    </row>
    <row r="298" spans="1:7" s="22" customFormat="1" ht="17.25">
      <c r="A298" s="14"/>
      <c r="B298" s="9"/>
      <c r="C298" s="14"/>
      <c r="D298" s="14"/>
      <c r="E298" s="14"/>
      <c r="F298" s="14"/>
      <c r="G298" s="1"/>
    </row>
    <row r="299" spans="1:7" s="22" customFormat="1" ht="17.25">
      <c r="A299" s="14"/>
      <c r="B299" s="9"/>
      <c r="C299" s="14"/>
      <c r="D299" s="14"/>
      <c r="E299" s="14"/>
      <c r="F299" s="14"/>
      <c r="G299" s="1"/>
    </row>
    <row r="300" spans="1:7" s="22" customFormat="1" ht="17.25">
      <c r="A300" s="14"/>
      <c r="B300" s="9"/>
      <c r="C300" s="14"/>
      <c r="D300" s="14"/>
      <c r="E300" s="14"/>
      <c r="F300" s="14"/>
      <c r="G300" s="1"/>
    </row>
    <row r="301" spans="1:7" s="22" customFormat="1" ht="17.25">
      <c r="A301" s="14"/>
      <c r="B301" s="9"/>
      <c r="C301" s="14"/>
      <c r="D301" s="14"/>
      <c r="E301" s="14"/>
      <c r="F301" s="14"/>
      <c r="G301" s="1"/>
    </row>
    <row r="302" spans="1:7" s="22" customFormat="1" ht="17.25">
      <c r="A302" s="14"/>
      <c r="B302" s="9"/>
      <c r="C302" s="14"/>
      <c r="D302" s="14"/>
      <c r="E302" s="14"/>
      <c r="F302" s="14"/>
      <c r="G302" s="1"/>
    </row>
    <row r="303" spans="1:7" s="22" customFormat="1" ht="17.25">
      <c r="A303" s="14"/>
      <c r="B303" s="9"/>
      <c r="C303" s="14"/>
      <c r="D303" s="14"/>
      <c r="E303" s="14"/>
      <c r="F303" s="14"/>
      <c r="G303" s="1"/>
    </row>
    <row r="304" spans="1:7" s="22" customFormat="1" ht="41.25" customHeight="1">
      <c r="A304" s="14"/>
      <c r="B304" s="9"/>
      <c r="C304" s="14"/>
      <c r="D304" s="14"/>
      <c r="E304" s="14"/>
      <c r="F304" s="14"/>
      <c r="G304" s="1"/>
    </row>
    <row r="305" spans="1:7" s="22" customFormat="1" ht="22.5" customHeight="1">
      <c r="A305" s="14"/>
      <c r="B305" s="9"/>
      <c r="C305" s="14"/>
      <c r="D305" s="14"/>
      <c r="E305" s="14"/>
      <c r="F305" s="14"/>
      <c r="G305" s="1"/>
    </row>
    <row r="306" spans="1:7" s="22" customFormat="1" ht="39" customHeight="1">
      <c r="A306" s="14"/>
      <c r="B306" s="9"/>
      <c r="C306" s="14"/>
      <c r="D306" s="14"/>
      <c r="E306" s="14"/>
      <c r="F306" s="14"/>
      <c r="G306" s="1"/>
    </row>
    <row r="307" spans="1:7" s="22" customFormat="1" ht="39" customHeight="1">
      <c r="A307" s="14"/>
      <c r="B307" s="9"/>
      <c r="C307" s="14"/>
      <c r="D307" s="14"/>
      <c r="E307" s="14"/>
      <c r="F307" s="14"/>
      <c r="G307" s="1"/>
    </row>
    <row r="308" spans="1:7" s="22" customFormat="1" ht="36.75" customHeight="1">
      <c r="A308" s="14"/>
      <c r="B308" s="9"/>
      <c r="C308" s="14"/>
      <c r="D308" s="14"/>
      <c r="E308" s="14"/>
      <c r="F308" s="14"/>
      <c r="G308" s="1"/>
    </row>
    <row r="309" spans="1:7" s="22" customFormat="1" ht="42" customHeight="1">
      <c r="A309" s="14"/>
      <c r="B309" s="9"/>
      <c r="C309" s="14"/>
      <c r="D309" s="14"/>
      <c r="E309" s="14"/>
      <c r="F309" s="14"/>
      <c r="G309" s="1"/>
    </row>
    <row r="310" spans="1:7" s="22" customFormat="1" ht="80.25" customHeight="1">
      <c r="A310" s="14"/>
      <c r="B310" s="9"/>
      <c r="C310" s="14"/>
      <c r="D310" s="14"/>
      <c r="E310" s="14"/>
      <c r="F310" s="14"/>
      <c r="G310" s="1"/>
    </row>
    <row r="311" spans="1:7" s="22" customFormat="1" ht="17.25">
      <c r="A311" s="14"/>
      <c r="B311" s="9"/>
      <c r="C311" s="14"/>
      <c r="D311" s="14"/>
      <c r="E311" s="14"/>
      <c r="F311" s="14"/>
      <c r="G311" s="1"/>
    </row>
    <row r="312" spans="1:7" s="22" customFormat="1" ht="17.25">
      <c r="A312" s="14"/>
      <c r="B312" s="9"/>
      <c r="C312" s="14"/>
      <c r="D312" s="14"/>
      <c r="E312" s="14"/>
      <c r="F312" s="14"/>
      <c r="G312" s="1"/>
    </row>
    <row r="313" spans="1:7" s="22" customFormat="1" ht="17.25">
      <c r="A313" s="14"/>
      <c r="B313" s="9"/>
      <c r="C313" s="14"/>
      <c r="D313" s="14"/>
      <c r="E313" s="14"/>
      <c r="F313" s="14"/>
      <c r="G313" s="1"/>
    </row>
    <row r="314" spans="1:7" s="22" customFormat="1" ht="17.25">
      <c r="A314" s="14"/>
      <c r="B314" s="9"/>
      <c r="C314" s="14"/>
      <c r="D314" s="14"/>
      <c r="E314" s="14"/>
      <c r="F314" s="14"/>
      <c r="G314" s="1"/>
    </row>
    <row r="315" spans="1:7" s="22" customFormat="1" ht="17.25">
      <c r="A315" s="14"/>
      <c r="B315" s="9"/>
      <c r="C315" s="14"/>
      <c r="D315" s="14"/>
      <c r="E315" s="14"/>
      <c r="F315" s="14"/>
      <c r="G315" s="1"/>
    </row>
    <row r="316" spans="1:7" s="22" customFormat="1" ht="37.5" customHeight="1">
      <c r="A316" s="14"/>
      <c r="B316" s="9"/>
      <c r="C316" s="14"/>
      <c r="D316" s="14"/>
      <c r="E316" s="14"/>
      <c r="F316" s="14"/>
      <c r="G316" s="1"/>
    </row>
    <row r="317" spans="1:7" s="22" customFormat="1" ht="17.25">
      <c r="A317" s="14"/>
      <c r="B317" s="9"/>
      <c r="C317" s="14"/>
      <c r="D317" s="14"/>
      <c r="E317" s="14"/>
      <c r="F317" s="14"/>
      <c r="G317" s="1"/>
    </row>
    <row r="318" spans="1:7" s="22" customFormat="1" ht="17.25">
      <c r="A318" s="14"/>
      <c r="B318" s="9"/>
      <c r="C318" s="14"/>
      <c r="D318" s="14"/>
      <c r="E318" s="14"/>
      <c r="F318" s="14"/>
      <c r="G318" s="1"/>
    </row>
    <row r="319" spans="1:7" s="22" customFormat="1" ht="17.25">
      <c r="A319" s="14"/>
      <c r="B319" s="9"/>
      <c r="C319" s="14"/>
      <c r="D319" s="14"/>
      <c r="E319" s="14"/>
      <c r="F319" s="14"/>
      <c r="G319" s="1"/>
    </row>
    <row r="320" spans="1:7" s="22" customFormat="1" ht="17.25">
      <c r="A320" s="14"/>
      <c r="B320" s="9"/>
      <c r="C320" s="14"/>
      <c r="D320" s="14"/>
      <c r="E320" s="14"/>
      <c r="F320" s="14"/>
      <c r="G320" s="1"/>
    </row>
    <row r="321" spans="1:7" s="22" customFormat="1" ht="17.25">
      <c r="A321" s="14"/>
      <c r="B321" s="9"/>
      <c r="C321" s="14"/>
      <c r="D321" s="14"/>
      <c r="E321" s="14"/>
      <c r="F321" s="14"/>
      <c r="G321" s="1"/>
    </row>
    <row r="322" spans="1:7" s="22" customFormat="1" ht="17.25">
      <c r="A322" s="14"/>
      <c r="B322" s="9"/>
      <c r="C322" s="14"/>
      <c r="D322" s="14"/>
      <c r="E322" s="14"/>
      <c r="F322" s="14"/>
      <c r="G322" s="1"/>
    </row>
    <row r="323" spans="1:7" s="22" customFormat="1" ht="17.25">
      <c r="A323" s="14"/>
      <c r="B323" s="9"/>
      <c r="C323" s="14"/>
      <c r="D323" s="14"/>
      <c r="E323" s="14"/>
      <c r="F323" s="14"/>
      <c r="G323" s="1"/>
    </row>
    <row r="324" spans="1:7" s="22" customFormat="1" ht="17.25">
      <c r="A324" s="14"/>
      <c r="B324" s="9"/>
      <c r="C324" s="14"/>
      <c r="D324" s="14"/>
      <c r="E324" s="14"/>
      <c r="F324" s="14"/>
      <c r="G324" s="1"/>
    </row>
    <row r="325" spans="1:7" s="22" customFormat="1" ht="17.25">
      <c r="A325" s="14"/>
      <c r="B325" s="9"/>
      <c r="C325" s="14"/>
      <c r="D325" s="14"/>
      <c r="E325" s="14"/>
      <c r="F325" s="14"/>
      <c r="G325" s="1"/>
    </row>
  </sheetData>
  <sheetProtection/>
  <mergeCells count="2">
    <mergeCell ref="D3:G3"/>
    <mergeCell ref="A6:G6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50" r:id="rId1"/>
  <rowBreaks count="2" manualBreakCount="2">
    <brk id="85" max="255" man="1"/>
    <brk id="1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u252208</dc:creator>
  <cp:keywords/>
  <dc:description/>
  <cp:lastModifiedBy>Nataliya</cp:lastModifiedBy>
  <cp:lastPrinted>2020-10-21T14:56:49Z</cp:lastPrinted>
  <dcterms:created xsi:type="dcterms:W3CDTF">2012-05-07T08:27:01Z</dcterms:created>
  <dcterms:modified xsi:type="dcterms:W3CDTF">2020-10-21T14:56:58Z</dcterms:modified>
  <cp:category/>
  <cp:version/>
  <cp:contentType/>
  <cp:contentStatus/>
</cp:coreProperties>
</file>