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920" activeTab="0"/>
  </bookViews>
  <sheets>
    <sheet name="КПК" sheetId="1" r:id="rId1"/>
  </sheets>
  <definedNames>
    <definedName name="_xlnm.Print_Area" localSheetId="0">'КПК'!$A$1:$BL$140</definedName>
  </definedNames>
  <calcPr fullCalcOnLoad="1"/>
</workbook>
</file>

<file path=xl/sharedStrings.xml><?xml version="1.0" encoding="utf-8"?>
<sst xmlns="http://schemas.openxmlformats.org/spreadsheetml/2006/main" count="240" uniqueCount="155">
  <si>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</si>
  <si>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</si>
  <si>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</si>
  <si>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</si>
  <si>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</si>
  <si>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</si>
  <si>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</si>
  <si>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 xml:space="preserve">5. Підстави для виконання бюджетної програми </t>
  </si>
  <si>
    <t>N з/п</t>
  </si>
  <si>
    <t>спеціальний фонд</t>
  </si>
  <si>
    <t>загальний фонд</t>
  </si>
  <si>
    <t>Джерело інформації</t>
  </si>
  <si>
    <t>Одиниця виміру</t>
  </si>
  <si>
    <t>2.</t>
  </si>
  <si>
    <t>(підпис)</t>
  </si>
  <si>
    <t>(ініціали і прізвище)</t>
  </si>
  <si>
    <t>p4.9</t>
  </si>
  <si>
    <t>ПАСПОРТ</t>
  </si>
  <si>
    <t>затрат</t>
  </si>
  <si>
    <t>продукту</t>
  </si>
  <si>
    <t>ефективності</t>
  </si>
  <si>
    <t>Якості</t>
  </si>
  <si>
    <t>Сновська міська рада</t>
  </si>
  <si>
    <t>%</t>
  </si>
  <si>
    <t>ПОГОДЖЕНО:</t>
  </si>
  <si>
    <t>кошторис</t>
  </si>
  <si>
    <t>од.</t>
  </si>
  <si>
    <t>грн.</t>
  </si>
  <si>
    <t>0133</t>
  </si>
  <si>
    <t>0110180</t>
  </si>
  <si>
    <t>Програма ,,Нагородження відзнаками Сновської міської ради  на 2017-2021 роки"</t>
  </si>
  <si>
    <t>Програма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 Сновською міською радою на 2017-2020 роки</t>
  </si>
  <si>
    <t>тис.грн.</t>
  </si>
  <si>
    <t>листи-клопотання організацій та підриємств</t>
  </si>
  <si>
    <t>Кількість прийнятих розпоряджень про нагородження</t>
  </si>
  <si>
    <t>Журнал реєстрації</t>
  </si>
  <si>
    <t>Кількість виконаних розпоряджень про нагородження</t>
  </si>
  <si>
    <t>Відсоток вчасно виконаних розпоряджень</t>
  </si>
  <si>
    <t>план заходів</t>
  </si>
  <si>
    <t xml:space="preserve">Кількість об'єктів, що належать до спільної власності об"єднаної теритріальної громади, які підлягають приватизації </t>
  </si>
  <si>
    <t>акт прийома-передачі майна</t>
  </si>
  <si>
    <t>Витрати на приватизацію одного об'єкту</t>
  </si>
  <si>
    <t>Відсоток приватизованих об'єктів</t>
  </si>
  <si>
    <t>Кількість об'єктів, що належать до спільної власності об"єднаної теритріальної громади, які приватизовані</t>
  </si>
  <si>
    <t>Обсяг видатків на приватизацію об'єктів, що належать до спільної власності об"єднаної теритріальної громади</t>
  </si>
  <si>
    <t>Перелік обєктів</t>
  </si>
  <si>
    <t>Динаміка кількості проведених додаткових заходів  у порівнянні з попереднім роком</t>
  </si>
  <si>
    <t>план заходів, Договора</t>
  </si>
  <si>
    <t>Інша діяльність у сфері державного управління</t>
  </si>
  <si>
    <t>Обсяг видатків на проведення додаткових фінансових та організаційних заходів для забезпечення виконання мети програми</t>
  </si>
  <si>
    <t xml:space="preserve">Середні витрати на одну нагороджену відзнакою,  Подякою, Почесною грамотою особу </t>
  </si>
  <si>
    <t>Обсяг видатків на здійснення виплат з нагородження відзнаками, грамотами Сновської міської ради</t>
  </si>
  <si>
    <t>Обсяг видатків на виконання судового рішення, інших юридичних документів</t>
  </si>
  <si>
    <t>Кількість рішень суду, інших виконаних юридичних документів</t>
  </si>
  <si>
    <t>Кількість виконаних рішень суду, інших виконаних юридичних документів</t>
  </si>
  <si>
    <t>Відсоток вчасно виконаних рішень суду, інших виконаних юридичних документів</t>
  </si>
  <si>
    <t>Завдання</t>
  </si>
  <si>
    <t>Напрями використання бюджетних коштів</t>
  </si>
  <si>
    <t>усього</t>
  </si>
  <si>
    <t>УСЬОГО</t>
  </si>
  <si>
    <t xml:space="preserve">  Нагородження відзнаками Сновської міської ради</t>
  </si>
  <si>
    <t xml:space="preserve"> Юридичне обслуговування Сновської міської ради</t>
  </si>
  <si>
    <t xml:space="preserve">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t>
  </si>
  <si>
    <t xml:space="preserve">Найменування місцевої / регіональної  програми </t>
  </si>
  <si>
    <t>Програма сприяння виконання повноважень депутатами Сновської міської ради на 2019-2021 роки</t>
  </si>
  <si>
    <t>Динаміка витрат на одного депутата в порівнянні з минулим роком</t>
  </si>
  <si>
    <t xml:space="preserve"> Сприяння виконання повноважень депутатами Сновської міської ради на 2019-2021 роки</t>
  </si>
  <si>
    <t>Показник</t>
  </si>
  <si>
    <t>7. Мета бюджетної програми</t>
  </si>
  <si>
    <t>9. Напрями використання бюджетних коштів</t>
  </si>
  <si>
    <t>10. Перелік місцевих / регіональних  програм, які виконуються у складі бюджетної програми</t>
  </si>
  <si>
    <t xml:space="preserve">11. Результативні показники бюджетної програми </t>
  </si>
  <si>
    <t>М.П.</t>
  </si>
  <si>
    <t>Програма приватизації об'єктів, що належать до комунальної власності об"єднаної територіальної громади в особі Сновської міської ради Сновського району Чернігівської області на 2019-2020 роки</t>
  </si>
  <si>
    <t>Громадське бюджетування ( бюджет участі) в Сновськїй об'єднаній територіальній громаді на 2019-2022 роки</t>
  </si>
  <si>
    <t>Проведення передприватизаційної підготовки об’єктів приватизації до продажу: 
– виготовлення технічної документації на об’єкти приватизації;
– визначення ціни об’єктів приватизації та  виготовлення звіту про оцінку майна комунальної власності для приватизації;
– проведення процедури приватизації;
– набуття права власності і визначення порядку розрахунків за приватизовані об’єкти.</t>
  </si>
  <si>
    <t>Заохочення членів громади за заслуги перед Сновською територіальною громадою, захист інтересів громади в судових органах та забезпечення виконання судових рішень та виконавчих документів Сновською міською радою, підвищення ефективності використання майна, що належить до комунальної власності об’єднаної територіальної громади та забезпечення надходження коштів від приватизації до міського бюджету, створення та запровадження ефективної системи взаємодії органів місцевого самоврядування та громадськості в бюджетному процесі для задоволення потреб жителів громади.</t>
  </si>
  <si>
    <t>Реалізація програми з громадського бюджетування ( бюджет участі) в Сновській ОТГ на 2019-2022 роки</t>
  </si>
  <si>
    <t xml:space="preserve">Приватизація об'єктів, що належать до комунальної власності об"єднаної територіальної громади в особі Сновської міської ради </t>
  </si>
  <si>
    <t>Обсяг видатків на проведення інформаціної компаніїї та голосування</t>
  </si>
  <si>
    <t>Обсяг видатків на реалізацію проектів-переможців</t>
  </si>
  <si>
    <t>звітні данні</t>
  </si>
  <si>
    <t>Відсоток проектів-переможців до загальної кількості поданих проектів</t>
  </si>
  <si>
    <t>Програма управління майном комунальної власності об’єднаної 
територіальної громади в особі Сновської міської ради Сновського району Чернігівської області на 2019-2020 роки</t>
  </si>
  <si>
    <t xml:space="preserve"> Проведення інших фінансових та організаційних заходів для забезпечення виконання мети та завдань програми</t>
  </si>
  <si>
    <t xml:space="preserve">  Юридичне обслуговування Сновської міської ради  шляхом:                                                                                                                                                                                                                                - забезпечення розгляду цивільних, адміністративних, господарських справ у судах України;                                                                                                                                                                                                                                         - придбання поштових конвертів, марок та витрати на відправлення рекомендованих, цінних листів та іншої поштової кореспонденції;                                                                                                          -забезпечення виконання судових рішень та виконавчих документів Сновською міською радою;</t>
  </si>
  <si>
    <t>Начальник  фінансового відділу Сновської міської ради</t>
  </si>
  <si>
    <t>Кількість нагороджених Почесними грамотами, відзнаками  осіб, в т.ч.:</t>
  </si>
  <si>
    <t>чоловіки</t>
  </si>
  <si>
    <t>жінки</t>
  </si>
  <si>
    <t>Відсоток нагороджених відзнаками в поточному році до минулого року, в т. ч.:</t>
  </si>
  <si>
    <t>(найменування головного розпорядника коштів місцевого бюджету)</t>
  </si>
  <si>
    <r>
      <t>бюджетної програми місцевого бюджету на</t>
    </r>
    <r>
      <rPr>
        <b/>
        <u val="single"/>
        <sz val="12"/>
        <rFont val="Times New Roman"/>
        <family val="1"/>
      </rPr>
      <t xml:space="preserve"> 2020 </t>
    </r>
    <r>
      <rPr>
        <b/>
        <sz val="12"/>
        <rFont val="Times New Roman"/>
        <family val="1"/>
      </rPr>
      <t xml:space="preserve"> рік</t>
    </r>
  </si>
  <si>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</si>
  <si>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</si>
  <si>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</si>
  <si>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</si>
  <si>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</si>
  <si>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</si>
  <si>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</si>
  <si>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</si>
  <si>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</si>
  <si>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</si>
  <si>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p4.7</t>
  </si>
  <si>
    <t>s4.7</t>
  </si>
  <si>
    <t>6. Цілі дердавної політики, на досягнення яких спрямована реалізація бюджетної програми:</t>
  </si>
  <si>
    <t>Ціль державної політики</t>
  </si>
  <si>
    <t>8.Завдання бюджетної програми:</t>
  </si>
  <si>
    <t xml:space="preserve"> Ефективне управління майном комунальної власності об’єднаної територіальної громади :
- облік майна комунальної власності об’єднаної територіальної громади.
- утримання в належному стані та використання майна комунальної власності об’єднаної територіальної громади.
- передача майна у безоплатне користування (ведення реєстру майна, забезпечення виготовлення технічної та правовстановлюючої документації, тощо), оренду, суборенду (здійснення необхідних дій, пов’язаних з підготовкою необхідних документів, проведенням оцінки майна, тощо).
- відчуження майна, продаж, обмін, передача до державної та іншої комунальної власності (визначення об’єктів для відчуження, підготовка необхідного пакету документів, проведення конкурсів, аукціонів, укладання договорів, друк оголошень, тощо).
- приймання майна, а саме: набуття права власності шляхом приймання в комунальну власність майна з інших форм власності, придбання, набуття права власності на безхазяйне майно (нововиявлене, відумерла спадщина, безхазяйне майно, тощо), (підготовка необхідного пакету документів - технічної та правовстановлюючої документації, тощо).
- ліквідація комунальних підприємств за рішенням власника, в тому числі шляхом визнання їх банкрутами. </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</si>
  <si>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</si>
  <si>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бланків відзнак Сновської міської ради;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</si>
  <si>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2282 (350,0)</t>
  </si>
  <si>
    <t>Реалізація програми з громадського бюджетування ( бюджет участі) в Сновській ОТГ</t>
  </si>
  <si>
    <t>Реалізація програми «Громадське бюджетування (бюджет участі) в Сновській об’єднаній територіальній громаді на 2019-2022 роки»:
 - проведення інформаційної кампанії та організацію голосування за проекти.
- реалізація проектів-переможців.</t>
  </si>
  <si>
    <t>ЗАТВЕРДЖЕНО
Наказ Міністерства   фінансів України
26.08.2014  № 836                                                                                                                                                                                       (у редакції наказу Міністерства фінансів України від 29.12.2018р. №1209)</t>
  </si>
  <si>
    <t>0100000</t>
  </si>
  <si>
    <t>0110000</t>
  </si>
  <si>
    <t>Обсяг видатків на сприяння виконання повноважень депутатами Сновської міської ради на 2019-2021 роки</t>
  </si>
  <si>
    <t>Кількість депутатів Сновської міської ради</t>
  </si>
  <si>
    <t>список депутатів</t>
  </si>
  <si>
    <t>розрахунок</t>
  </si>
  <si>
    <t>середні витрати коштів на  1 депутата</t>
  </si>
  <si>
    <t>рощрахунок</t>
  </si>
  <si>
    <t>обсяг видатків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заходівпредставницьких та інших заходів</t>
  </si>
  <si>
    <t>динаміка збільшення обсягів витрат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 у плановому періоді відповідно до  попереднього періоду</t>
  </si>
  <si>
    <t>Середні витрати на 1 проект-переможець (громадське бюджетування)</t>
  </si>
  <si>
    <t>Кількість поданих на розгляд проектів в рамках громадського бюджетування</t>
  </si>
  <si>
    <t>Кількість проектів-переможців конкурсу в рамках громадського бюджетування</t>
  </si>
  <si>
    <t>Кількість інших проведених заходів для забезпечення мети програми</t>
  </si>
  <si>
    <t>Кількість сяткових заходів</t>
  </si>
  <si>
    <t>0180</t>
  </si>
  <si>
    <t xml:space="preserve">Фінансовий відділ Сновської міської ради </t>
  </si>
  <si>
    <t>Л.Г.Савченко</t>
  </si>
  <si>
    <t>Дата погодження</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</si>
  <si>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</si>
  <si>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</si>
  <si>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 xml:space="preserve">  Юридичне обслуговування Сновської міської ради                                                                                                                                                                                                                                  </t>
  </si>
  <si>
    <t>Програма юридичного обслуговування Сновської міської ради на 2019-2020 роки</t>
  </si>
  <si>
    <t>Сприяння у виконанні повноважень депутатів міської ради по вирішенню проблемних питань виборців шляхом виділення коштів з бюджету Сновської міської ОТГ на виконання доручень виборців</t>
  </si>
  <si>
    <t>Програма запобігання бездомного  утримання та размноження  бродячих тварин на території Сновської міської ради  на 2020-2022 роки</t>
  </si>
  <si>
    <t>Розв’язання проблеми  щодо гуманного поводження з бродячими тваринами, зменшення чисельності таких тварин на території громади, забезпечення постійного нагляду за станом їх здоров’я та вилучення хворих тварин на території населених пунктів, негайне прибирання трупів померлих тварин.</t>
  </si>
  <si>
    <t>Запобігання бездомного  утримання та размноження  бродячих тварин на території Сновської міської ради</t>
  </si>
  <si>
    <t>Обсяг видатків на запобігання бездомного  утримання та размноження  бродячих тварин на території Сновської міської ради</t>
  </si>
  <si>
    <t>середні витрати на запобігання бездомного  утримання та размноження  1 бродячої тварини</t>
  </si>
  <si>
    <t>Динаміка витрат на запобігання бездомного  утримання та размноження  1 бродячої тварини від минулого року</t>
  </si>
  <si>
    <t>Кількість зареєстрованих бродячих тварин</t>
  </si>
  <si>
    <t>договір, акти виконаних робіт/наданих послуг</t>
  </si>
  <si>
    <t>Обсяг видатків співфінансування до проектупереможцю конкурсу мікрогрантів "Кімната успіху"</t>
  </si>
  <si>
    <t xml:space="preserve">Середні витрати на проведення одного святкового заходу </t>
  </si>
  <si>
    <t>середні витрати коштів на  1 проведений додатковий захід</t>
  </si>
  <si>
    <t>Перший заступник міського голови</t>
  </si>
  <si>
    <t>І.Г.Орда</t>
  </si>
  <si>
    <t>Конституція України, Бюджетний кодекс України, Закон України "Про Державний бюджет на 2020 рік", ЗУ "Про місцеве самоврядування",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МФУ "Про деякі питання запровадження програмно-цільового методу складання та виконання місцевих бюджетів" №836 від 26.08.2014р., рішення виконавчого комітету Сновської міської ради від 03.07.2020р.</t>
  </si>
  <si>
    <t>Розпорядження Сновської міської ради</t>
  </si>
  <si>
    <t>від   15.07.2020 № 116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</si>
</sst>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numFmt numFmtId="181" formatCode="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тис.]"/>
    <numFmt numFmtId="189" formatCode="#,##0.0\ &quot;₽&quot;"/>
    <numFmt numFmtId="190" formatCode="#,##0.0"/>
    <numFmt numFmtId="191" formatCode="#,##0.0&quot;р.&quot;"/>
    <numFmt numFmtId="192" formatCode="0.00000"/>
  </numFmts>
  <fonts count="56">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1.5"/>
      <name val="Times New Roman"/>
      <family val="1"/>
    </font>
    <font>
      <sz val="10"/>
      <color indexed="10"/>
      <name val="Times New Roman"/>
      <family val="1"/>
    </font>
    <font>
      <b/>
      <sz val="10"/>
      <color indexed="10"/>
      <name val="Times New Roman"/>
      <family val="1"/>
    </font>
    <font>
      <b/>
      <sz val="14"/>
      <name val="Times New Roman"/>
      <family val="1"/>
    </font>
    <font>
      <sz val="7"/>
      <name val="Times New Roman"/>
      <family val="1"/>
    </font>
    <font>
      <b/>
      <i/>
      <sz val="14"/>
      <name val="Times New Roman"/>
      <family val="1"/>
    </font>
    <font>
      <b/>
      <sz val="14"/>
      <color indexed="8"/>
      <name val="Times New Roman"/>
      <family val="1"/>
    </font>
    <font>
      <sz val="7"/>
      <color indexed="8"/>
      <name val="Times New Roman"/>
      <family val="1"/>
    </font>
    <font>
      <sz val="13"/>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right/>
      <top/>
      <bottom style="thin"/>
    </border>
    <border>
      <left style="thin"/>
      <right style="thin"/>
      <top style="thin"/>
      <bottom style="thin"/>
    </border>
    <border>
      <left style="thin"/>
      <right>
        <color indexed="63"/>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thin"/>
      <right>
        <color indexed="63"/>
      </right>
      <top style="thin"/>
      <bottom style="medium"/>
    </border>
    <border>
      <left/>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87">
    <xf numFmtId="0" fontId="0" fillId="0" borderId="0" xfId="0"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8"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10" fillId="0" borderId="0" xfId="0" applyFont="1" applyAlignment="1">
      <alignment/>
    </xf>
    <xf numFmtId="0" fontId="3" fillId="0" borderId="0" xfId="0" applyFont="1" applyAlignment="1">
      <alignment/>
    </xf>
    <xf numFmtId="0" fontId="13" fillId="0" borderId="0" xfId="0" applyFont="1" applyAlignment="1">
      <alignment/>
    </xf>
    <xf numFmtId="192" fontId="2" fillId="0" borderId="0" xfId="0" applyNumberFormat="1" applyFont="1" applyAlignment="1">
      <alignment/>
    </xf>
    <xf numFmtId="2" fontId="2" fillId="0" borderId="0" xfId="0" applyNumberFormat="1" applyFont="1" applyAlignment="1">
      <alignment/>
    </xf>
    <xf numFmtId="0" fontId="2" fillId="0" borderId="0" xfId="0" applyFont="1" applyFill="1" applyAlignment="1">
      <alignment/>
    </xf>
    <xf numFmtId="0" fontId="4" fillId="32" borderId="0" xfId="0" applyFont="1" applyFill="1" applyAlignment="1">
      <alignment/>
    </xf>
    <xf numFmtId="0" fontId="3" fillId="32" borderId="0" xfId="0" applyFont="1" applyFill="1"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80" fontId="2" fillId="0" borderId="0" xfId="0" applyNumberFormat="1" applyFont="1" applyFill="1" applyAlignment="1">
      <alignment/>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8" fillId="0" borderId="0" xfId="0" applyFont="1" applyAlignment="1">
      <alignment horizontal="left" wrapText="1"/>
    </xf>
    <xf numFmtId="0" fontId="2" fillId="0" borderId="0" xfId="0" applyFont="1" applyBorder="1" applyAlignment="1">
      <alignment horizontal="center" vertical="center" wrapText="1"/>
    </xf>
    <xf numFmtId="0" fontId="15" fillId="0" borderId="0" xfId="0" applyFont="1" applyAlignment="1">
      <alignment/>
    </xf>
    <xf numFmtId="0" fontId="14" fillId="0" borderId="0" xfId="0" applyFont="1" applyBorder="1" applyAlignment="1">
      <alignment horizontal="left" vertical="center" wrapText="1"/>
    </xf>
    <xf numFmtId="0" fontId="15"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vertical="top"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0" fillId="0" borderId="0" xfId="0" applyFont="1" applyBorder="1" applyAlignment="1">
      <alignment horizontal="left" vertical="center" wrapText="1"/>
    </xf>
    <xf numFmtId="49" fontId="19" fillId="0" borderId="0" xfId="0" applyNumberFormat="1" applyFont="1" applyBorder="1" applyAlignment="1">
      <alignment horizontal="center" vertical="center" wrapText="1"/>
    </xf>
    <xf numFmtId="0" fontId="55" fillId="33" borderId="0" xfId="0" applyFont="1" applyFill="1" applyAlignment="1">
      <alignment/>
    </xf>
    <xf numFmtId="0" fontId="55" fillId="0" borderId="0" xfId="0" applyFont="1" applyAlignment="1">
      <alignment/>
    </xf>
    <xf numFmtId="49" fontId="19" fillId="0" borderId="12" xfId="0" applyNumberFormat="1" applyFont="1" applyBorder="1" applyAlignment="1">
      <alignment vertical="center" wrapText="1"/>
    </xf>
    <xf numFmtId="0" fontId="3" fillId="0" borderId="0" xfId="0" applyFont="1" applyAlignment="1">
      <alignment vertical="center" wrapText="1"/>
    </xf>
    <xf numFmtId="0" fontId="2" fillId="0" borderId="0" xfId="0" applyFont="1" applyBorder="1" applyAlignment="1">
      <alignment vertical="center"/>
    </xf>
    <xf numFmtId="190" fontId="3" fillId="0" borderId="12" xfId="0" applyNumberFormat="1" applyFont="1" applyBorder="1" applyAlignment="1">
      <alignment horizontal="center" vertical="center" wrapText="1"/>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2" fillId="0" borderId="12" xfId="0" applyFont="1" applyBorder="1" applyAlignment="1">
      <alignment horizontal="center" vertical="center" wrapText="1"/>
    </xf>
    <xf numFmtId="49" fontId="19" fillId="0" borderId="12" xfId="0" applyNumberFormat="1" applyFont="1" applyBorder="1" applyAlignment="1">
      <alignment vertical="center" wrapText="1"/>
    </xf>
    <xf numFmtId="0" fontId="15" fillId="0" borderId="0" xfId="0" applyFont="1" applyAlignment="1">
      <alignment horizontal="left" vertical="top"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190" fontId="3" fillId="0" borderId="13" xfId="0" applyNumberFormat="1" applyFont="1" applyFill="1" applyBorder="1" applyAlignment="1">
      <alignment horizontal="center" vertical="center" wrapText="1"/>
    </xf>
    <xf numFmtId="190" fontId="3" fillId="0" borderId="14"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0" fontId="8" fillId="0" borderId="12" xfId="0"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wrapText="1"/>
    </xf>
    <xf numFmtId="190" fontId="3"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0" xfId="0" applyFont="1" applyAlignment="1">
      <alignment horizontal="left" vertical="center" wrapText="1"/>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0" xfId="0" applyFont="1" applyFill="1" applyBorder="1" applyAlignment="1">
      <alignment horizontal="righ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181" fontId="2" fillId="0" borderId="13" xfId="0" applyNumberFormat="1" applyFont="1" applyFill="1" applyBorder="1" applyAlignment="1">
      <alignment horizontal="center" vertical="center" wrapText="1"/>
    </xf>
    <xf numFmtId="181" fontId="2" fillId="0" borderId="14"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181" fontId="2" fillId="0" borderId="12" xfId="0" applyNumberFormat="1" applyFont="1" applyBorder="1" applyAlignment="1">
      <alignment horizontal="center" vertical="center" wrapText="1"/>
    </xf>
    <xf numFmtId="0" fontId="6" fillId="0" borderId="0" xfId="0" applyFont="1" applyFill="1" applyAlignment="1">
      <alignment horizontal="right" vertical="center" wrapText="1"/>
    </xf>
    <xf numFmtId="0" fontId="10" fillId="0" borderId="23" xfId="0" applyFont="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81" fontId="2" fillId="0" borderId="15"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181" fontId="2" fillId="0" borderId="14" xfId="0" applyNumberFormat="1" applyFont="1" applyBorder="1" applyAlignment="1">
      <alignment horizontal="center" vertical="center" wrapText="1"/>
    </xf>
    <xf numFmtId="181" fontId="2" fillId="0" borderId="15" xfId="0" applyNumberFormat="1" applyFont="1" applyBorder="1" applyAlignment="1">
      <alignment horizontal="center" vertical="center" wrapText="1"/>
    </xf>
    <xf numFmtId="0" fontId="3" fillId="0" borderId="0" xfId="0" applyFont="1" applyFill="1" applyAlignment="1">
      <alignment vertical="center" wrapText="1"/>
    </xf>
    <xf numFmtId="181"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2" fillId="0" borderId="24" xfId="0" applyNumberFormat="1" applyFont="1" applyFill="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24"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3" xfId="0" applyFont="1" applyFill="1" applyBorder="1" applyAlignment="1">
      <alignment horizontal="center" vertical="center" wrapText="1"/>
    </xf>
    <xf numFmtId="181" fontId="2" fillId="0" borderId="16" xfId="0" applyNumberFormat="1" applyFont="1" applyFill="1" applyBorder="1" applyAlignment="1">
      <alignment horizontal="center" vertical="center" wrapText="1"/>
    </xf>
    <xf numFmtId="181" fontId="2" fillId="0" borderId="17"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 fillId="0" borderId="12" xfId="0" applyFont="1" applyBorder="1" applyAlignment="1">
      <alignment horizontal="center" vertical="top" wrapText="1"/>
    </xf>
    <xf numFmtId="0" fontId="4" fillId="0" borderId="0" xfId="0" applyFont="1" applyAlignment="1">
      <alignment vertical="center" wrapText="1"/>
    </xf>
    <xf numFmtId="0" fontId="3" fillId="0" borderId="0" xfId="0" applyFont="1" applyAlignment="1">
      <alignment vertical="center" wrapText="1"/>
    </xf>
    <xf numFmtId="0" fontId="3" fillId="0" borderId="11" xfId="0" applyFont="1" applyBorder="1" applyAlignment="1">
      <alignment horizontal="left" vertical="center" wrapText="1"/>
    </xf>
    <xf numFmtId="0" fontId="10" fillId="0" borderId="17" xfId="0" applyFont="1" applyBorder="1" applyAlignment="1">
      <alignment horizontal="center"/>
    </xf>
    <xf numFmtId="0" fontId="2" fillId="0" borderId="0" xfId="0" applyFont="1" applyAlignment="1">
      <alignment vertical="center" wrapText="1"/>
    </xf>
    <xf numFmtId="0" fontId="4" fillId="0" borderId="0" xfId="0" applyFont="1" applyAlignment="1">
      <alignment horizontal="center" vertical="center" wrapText="1"/>
    </xf>
    <xf numFmtId="0" fontId="16" fillId="0" borderId="11" xfId="0" applyFont="1" applyBorder="1" applyAlignment="1">
      <alignment horizontal="center" vertical="center" wrapText="1"/>
    </xf>
    <xf numFmtId="49" fontId="14" fillId="0" borderId="11" xfId="0" applyNumberFormat="1" applyFont="1" applyBorder="1" applyAlignment="1">
      <alignment horizontal="center" vertical="center" wrapText="1"/>
    </xf>
    <xf numFmtId="49" fontId="17" fillId="0" borderId="11" xfId="0" applyNumberFormat="1" applyFont="1" applyBorder="1" applyAlignment="1">
      <alignment horizontal="center" vertical="center"/>
    </xf>
    <xf numFmtId="0" fontId="15" fillId="0" borderId="17" xfId="0" applyFont="1" applyBorder="1" applyAlignment="1">
      <alignment horizontal="center" vertical="center" wrapText="1"/>
    </xf>
    <xf numFmtId="0" fontId="18" fillId="0" borderId="0" xfId="0" applyFont="1" applyBorder="1" applyAlignment="1">
      <alignment horizontal="center" vertical="top" wrapText="1"/>
    </xf>
    <xf numFmtId="0" fontId="18" fillId="0" borderId="0" xfId="0" applyFont="1" applyBorder="1" applyAlignment="1">
      <alignment horizontal="center" vertical="center"/>
    </xf>
    <xf numFmtId="0" fontId="15" fillId="0" borderId="0" xfId="0" applyFont="1" applyBorder="1" applyAlignment="1">
      <alignment horizontal="center" vertical="top" wrapText="1"/>
    </xf>
    <xf numFmtId="0" fontId="15" fillId="0" borderId="0" xfId="0" applyFont="1" applyBorder="1" applyAlignment="1">
      <alignment horizontal="center" vertical="center" wrapText="1"/>
    </xf>
    <xf numFmtId="190" fontId="5" fillId="0" borderId="0" xfId="0" applyNumberFormat="1" applyFont="1" applyAlignment="1">
      <alignment horizontal="right" vertical="center" wrapText="1"/>
    </xf>
    <xf numFmtId="49" fontId="14" fillId="0" borderId="11" xfId="0" applyNumberFormat="1" applyFont="1" applyBorder="1" applyAlignment="1">
      <alignment horizontal="center" wrapText="1"/>
    </xf>
    <xf numFmtId="0" fontId="14" fillId="0" borderId="11" xfId="0" applyFont="1" applyBorder="1" applyAlignment="1">
      <alignment horizont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12" xfId="0" applyFont="1" applyBorder="1" applyAlignment="1">
      <alignment horizontal="center" vertical="center" wrapText="1"/>
    </xf>
    <xf numFmtId="0" fontId="3" fillId="0" borderId="0" xfId="0" applyFont="1" applyAlignment="1">
      <alignment horizontal="justify" vertical="center" wrapText="1"/>
    </xf>
    <xf numFmtId="190" fontId="5"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49" fontId="19" fillId="0" borderId="13"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10" xfId="0" applyNumberFormat="1" applyFont="1" applyBorder="1" applyAlignment="1">
      <alignment horizontal="left"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lignment vertical="center" wrapText="1"/>
    </xf>
    <xf numFmtId="49" fontId="19" fillId="0" borderId="14" xfId="0" applyNumberFormat="1" applyFont="1" applyBorder="1" applyAlignment="1">
      <alignment vertical="center" wrapText="1"/>
    </xf>
    <xf numFmtId="49" fontId="19" fillId="0" borderId="10" xfId="0" applyNumberFormat="1" applyFont="1" applyBorder="1" applyAlignment="1">
      <alignment vertical="center" wrapText="1"/>
    </xf>
    <xf numFmtId="0" fontId="3" fillId="0" borderId="0" xfId="0" applyFont="1" applyAlignment="1">
      <alignment horizontal="left" vertical="top" wrapText="1"/>
    </xf>
    <xf numFmtId="0" fontId="20" fillId="0" borderId="14"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8" fillId="0" borderId="0" xfId="0" applyFont="1" applyAlignment="1">
      <alignment horizontal="center"/>
    </xf>
    <xf numFmtId="0" fontId="11" fillId="0" borderId="13" xfId="0" applyFont="1" applyBorder="1" applyAlignment="1">
      <alignment horizontal="left"/>
    </xf>
    <xf numFmtId="0" fontId="11" fillId="0" borderId="14" xfId="0" applyFont="1" applyBorder="1" applyAlignment="1">
      <alignment horizontal="left"/>
    </xf>
    <xf numFmtId="0" fontId="11" fillId="0" borderId="10" xfId="0" applyFont="1" applyBorder="1" applyAlignment="1">
      <alignment horizontal="left"/>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145"/>
  <sheetViews>
    <sheetView tabSelected="1" view="pageBreakPreview" zoomScale="79" zoomScaleSheetLayoutView="79" workbookViewId="0" topLeftCell="A1">
      <selection activeCell="U15" sqref="U15:BF15"/>
    </sheetView>
  </sheetViews>
  <sheetFormatPr defaultColWidth="9.00390625" defaultRowHeight="12.75"/>
  <cols>
    <col min="1" max="42" width="2.875" style="1" customWidth="1"/>
    <col min="43" max="43" width="5.125" style="1" customWidth="1"/>
    <col min="44" max="45" width="2.875" style="1" customWidth="1"/>
    <col min="46" max="46" width="4.125" style="1" customWidth="1"/>
    <col min="47" max="58" width="2.875" style="1" customWidth="1"/>
    <col min="59" max="59" width="4.75390625" style="1" customWidth="1"/>
    <col min="60" max="63" width="2.875" style="1" customWidth="1"/>
    <col min="64" max="64" width="3.125" style="1" customWidth="1"/>
    <col min="65" max="65" width="3.00390625" style="1" customWidth="1"/>
    <col min="66" max="66" width="7.75390625" style="1" customWidth="1"/>
    <col min="67" max="67" width="3.00390625" style="1" customWidth="1"/>
    <col min="68" max="68" width="6.75390625" style="1" customWidth="1"/>
    <col min="69" max="69" width="11.75390625" style="1" customWidth="1"/>
    <col min="70" max="74" width="3.00390625" style="1" customWidth="1"/>
    <col min="75" max="75" width="0" style="1" hidden="1" customWidth="1"/>
    <col min="76" max="16384" width="9.125" style="1" customWidth="1"/>
  </cols>
  <sheetData>
    <row r="1" spans="45:64" s="24" customFormat="1" ht="45" customHeight="1">
      <c r="AS1" s="28"/>
      <c r="AT1" s="28"/>
      <c r="AU1" s="28"/>
      <c r="AV1" s="28"/>
      <c r="AW1" s="46" t="s">
        <v>114</v>
      </c>
      <c r="AX1" s="46"/>
      <c r="AY1" s="46"/>
      <c r="AZ1" s="46"/>
      <c r="BA1" s="46"/>
      <c r="BB1" s="46"/>
      <c r="BC1" s="46"/>
      <c r="BD1" s="46"/>
      <c r="BE1" s="46"/>
      <c r="BF1" s="46"/>
      <c r="BG1" s="46"/>
      <c r="BH1" s="46"/>
      <c r="BI1" s="46"/>
      <c r="BJ1" s="46"/>
      <c r="BK1" s="46"/>
      <c r="BL1" s="46"/>
    </row>
    <row r="2" spans="45:64" ht="15" customHeight="1">
      <c r="AS2" s="22"/>
      <c r="AT2" s="22"/>
      <c r="AU2" s="22"/>
      <c r="AV2" s="22"/>
      <c r="AW2" s="22"/>
      <c r="AX2" s="22"/>
      <c r="AY2" s="22"/>
      <c r="AZ2" s="22"/>
      <c r="BA2" s="22"/>
      <c r="BB2" s="22"/>
      <c r="BC2" s="22"/>
      <c r="BD2" s="22"/>
      <c r="BE2" s="22"/>
      <c r="BF2" s="22"/>
      <c r="BG2" s="22"/>
      <c r="BH2" s="22"/>
      <c r="BI2" s="22"/>
      <c r="BJ2" s="22"/>
      <c r="BK2" s="22"/>
      <c r="BL2" s="22"/>
    </row>
    <row r="3" spans="41:64" ht="15.75" customHeight="1">
      <c r="AO3" s="137" t="s">
        <v>0</v>
      </c>
      <c r="AP3" s="137"/>
      <c r="AQ3" s="137"/>
      <c r="AR3" s="137"/>
      <c r="AS3" s="137"/>
      <c r="AT3" s="137"/>
      <c r="AU3" s="137"/>
      <c r="AV3" s="137"/>
      <c r="AW3" s="137"/>
      <c r="AX3" s="137"/>
      <c r="AY3" s="137"/>
      <c r="AZ3" s="137"/>
      <c r="BA3" s="137"/>
      <c r="BB3" s="137"/>
      <c r="BC3" s="137"/>
      <c r="BD3" s="137"/>
      <c r="BE3" s="137"/>
      <c r="BF3" s="137"/>
      <c r="BG3" s="137"/>
      <c r="BH3" s="137"/>
      <c r="BI3" s="137"/>
      <c r="BJ3" s="137"/>
      <c r="BK3" s="137"/>
      <c r="BL3" s="137"/>
    </row>
    <row r="4" spans="41:64" ht="15" customHeight="1">
      <c r="AO4" s="138" t="s">
        <v>153</v>
      </c>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41:58" ht="21" customHeight="1">
      <c r="AO5" s="139" t="s">
        <v>154</v>
      </c>
      <c r="AP5" s="139"/>
      <c r="AQ5" s="139"/>
      <c r="AR5" s="139"/>
      <c r="AS5" s="139"/>
      <c r="AT5" s="139"/>
      <c r="AU5" s="139"/>
      <c r="AV5" s="139"/>
      <c r="AW5" s="139"/>
      <c r="AX5" s="139"/>
      <c r="AY5" s="139"/>
      <c r="AZ5" s="139"/>
      <c r="BA5" s="139"/>
      <c r="BB5" s="139"/>
      <c r="BC5" s="139"/>
      <c r="BD5" s="139"/>
      <c r="BE5" s="139"/>
      <c r="BF5" s="139"/>
    </row>
    <row r="6" spans="41:58" ht="13.5" customHeight="1">
      <c r="AO6" s="140" t="s">
        <v>91</v>
      </c>
      <c r="AP6" s="140"/>
      <c r="AQ6" s="140"/>
      <c r="AR6" s="140"/>
      <c r="AS6" s="140"/>
      <c r="AT6" s="140"/>
      <c r="AU6" s="140"/>
      <c r="AV6" s="140"/>
      <c r="AW6" s="140"/>
      <c r="AX6" s="140"/>
      <c r="AY6" s="140"/>
      <c r="AZ6" s="140"/>
      <c r="BA6" s="140"/>
      <c r="BB6" s="140"/>
      <c r="BC6" s="140"/>
      <c r="BD6" s="140"/>
      <c r="BE6" s="140"/>
      <c r="BF6" s="140"/>
    </row>
    <row r="7" spans="41:58" ht="4.5" customHeight="1">
      <c r="AO7" s="141"/>
      <c r="AP7" s="141"/>
      <c r="AQ7" s="141"/>
      <c r="AR7" s="141"/>
      <c r="AS7" s="141"/>
      <c r="AT7" s="141"/>
      <c r="AU7" s="141"/>
      <c r="AV7" s="141"/>
      <c r="AW7" s="141"/>
      <c r="AX7" s="141"/>
      <c r="AY7" s="141"/>
      <c r="AZ7" s="141"/>
      <c r="BA7" s="141"/>
      <c r="BB7" s="141"/>
      <c r="BC7" s="141"/>
      <c r="BD7" s="141"/>
      <c r="BE7" s="141"/>
      <c r="BF7" s="141"/>
    </row>
    <row r="8" spans="1:64" ht="15.75" customHeight="1">
      <c r="A8" s="142" t="s">
        <v>17</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row>
    <row r="9" spans="1:64" ht="15.75" customHeight="1">
      <c r="A9" s="142" t="s">
        <v>92</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64" ht="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23.25" customHeight="1">
      <c r="A11" s="25">
        <v>1</v>
      </c>
      <c r="B11" s="144" t="s">
        <v>115</v>
      </c>
      <c r="C11" s="144"/>
      <c r="D11" s="144"/>
      <c r="E11" s="144"/>
      <c r="F11" s="144"/>
      <c r="G11" s="144"/>
      <c r="H11" s="144"/>
      <c r="I11" s="144"/>
      <c r="J11" s="143" t="s">
        <v>22</v>
      </c>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5" t="s">
        <v>93</v>
      </c>
      <c r="BH11" s="145"/>
      <c r="BI11" s="145"/>
      <c r="BJ11" s="145"/>
      <c r="BK11" s="145"/>
      <c r="BL11" s="145"/>
    </row>
    <row r="12" spans="1:64" s="24" customFormat="1" ht="30.75" customHeight="1">
      <c r="A12" s="26"/>
      <c r="B12" s="147" t="s">
        <v>94</v>
      </c>
      <c r="C12" s="147"/>
      <c r="D12" s="147"/>
      <c r="E12" s="147"/>
      <c r="F12" s="147"/>
      <c r="G12" s="147"/>
      <c r="H12" s="147"/>
      <c r="I12" s="147"/>
      <c r="J12" s="146" t="s">
        <v>1</v>
      </c>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8" t="s">
        <v>95</v>
      </c>
      <c r="BH12" s="148"/>
      <c r="BI12" s="148"/>
      <c r="BJ12" s="148"/>
      <c r="BK12" s="148"/>
      <c r="BL12" s="148"/>
    </row>
    <row r="13" spans="1:64" ht="23.25" customHeight="1">
      <c r="A13" s="27" t="s">
        <v>13</v>
      </c>
      <c r="B13" s="144" t="s">
        <v>116</v>
      </c>
      <c r="C13" s="144"/>
      <c r="D13" s="144"/>
      <c r="E13" s="144"/>
      <c r="F13" s="144"/>
      <c r="G13" s="144"/>
      <c r="H13" s="144"/>
      <c r="I13" s="144"/>
      <c r="J13" s="143" t="s">
        <v>22</v>
      </c>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5" t="s">
        <v>93</v>
      </c>
      <c r="BH13" s="145"/>
      <c r="BI13" s="145"/>
      <c r="BJ13" s="145"/>
      <c r="BK13" s="145"/>
      <c r="BL13" s="145"/>
    </row>
    <row r="14" spans="1:64" s="24" customFormat="1" ht="33" customHeight="1">
      <c r="A14" s="26"/>
      <c r="B14" s="147" t="s">
        <v>97</v>
      </c>
      <c r="C14" s="147"/>
      <c r="D14" s="147"/>
      <c r="E14" s="147"/>
      <c r="F14" s="147"/>
      <c r="G14" s="147"/>
      <c r="H14" s="147"/>
      <c r="I14" s="147"/>
      <c r="J14" s="146" t="s">
        <v>96</v>
      </c>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8" t="s">
        <v>95</v>
      </c>
      <c r="BH14" s="148"/>
      <c r="BI14" s="148"/>
      <c r="BJ14" s="148"/>
      <c r="BK14" s="148"/>
      <c r="BL14" s="148"/>
    </row>
    <row r="15" spans="1:64" ht="24" customHeight="1">
      <c r="A15" s="27">
        <v>3</v>
      </c>
      <c r="B15" s="144" t="s">
        <v>29</v>
      </c>
      <c r="C15" s="144"/>
      <c r="D15" s="144"/>
      <c r="E15" s="144"/>
      <c r="F15" s="144"/>
      <c r="G15" s="144"/>
      <c r="H15" s="152" t="s">
        <v>130</v>
      </c>
      <c r="I15" s="152"/>
      <c r="J15" s="152"/>
      <c r="K15" s="152"/>
      <c r="L15" s="152"/>
      <c r="M15" s="152"/>
      <c r="N15" s="152"/>
      <c r="O15" s="152" t="s">
        <v>28</v>
      </c>
      <c r="P15" s="152"/>
      <c r="Q15" s="152"/>
      <c r="R15" s="152"/>
      <c r="S15" s="152"/>
      <c r="T15" s="152"/>
      <c r="U15" s="153" t="s">
        <v>48</v>
      </c>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45" t="s">
        <v>98</v>
      </c>
      <c r="BH15" s="145"/>
      <c r="BI15" s="145"/>
      <c r="BJ15" s="145"/>
      <c r="BK15" s="145"/>
      <c r="BL15" s="145"/>
    </row>
    <row r="16" spans="1:79" s="24" customFormat="1" ht="39" customHeight="1">
      <c r="A16" s="28"/>
      <c r="B16" s="147" t="s">
        <v>99</v>
      </c>
      <c r="C16" s="147"/>
      <c r="D16" s="147"/>
      <c r="E16" s="147"/>
      <c r="F16" s="147"/>
      <c r="G16" s="147"/>
      <c r="H16" s="149" t="s">
        <v>100</v>
      </c>
      <c r="I16" s="149"/>
      <c r="J16" s="149"/>
      <c r="K16" s="149"/>
      <c r="L16" s="149"/>
      <c r="M16" s="149"/>
      <c r="N16" s="149"/>
      <c r="O16" s="149" t="s">
        <v>101</v>
      </c>
      <c r="P16" s="149"/>
      <c r="Q16" s="149"/>
      <c r="R16" s="149"/>
      <c r="S16" s="149"/>
      <c r="T16" s="149"/>
      <c r="U16" s="150" t="s">
        <v>2</v>
      </c>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47" t="s">
        <v>102</v>
      </c>
      <c r="BH16" s="147"/>
      <c r="BI16" s="147"/>
      <c r="BJ16" s="147"/>
      <c r="BK16" s="147"/>
      <c r="BL16" s="147"/>
      <c r="CA16" s="24" t="s">
        <v>103</v>
      </c>
    </row>
    <row r="17" spans="1:79" ht="21" customHeight="1">
      <c r="A17" s="157" t="s">
        <v>3</v>
      </c>
      <c r="B17" s="157"/>
      <c r="C17" s="157"/>
      <c r="D17" s="157"/>
      <c r="E17" s="157"/>
      <c r="F17" s="157"/>
      <c r="G17" s="157"/>
      <c r="H17" s="157"/>
      <c r="I17" s="157"/>
      <c r="J17" s="157"/>
      <c r="K17" s="157"/>
      <c r="L17" s="157"/>
      <c r="M17" s="157"/>
      <c r="N17" s="157"/>
      <c r="O17" s="157"/>
      <c r="P17" s="157"/>
      <c r="Q17" s="157"/>
      <c r="R17" s="157"/>
      <c r="S17" s="157"/>
      <c r="T17" s="157"/>
      <c r="U17" s="158">
        <f>AN17+BD17</f>
        <v>332196</v>
      </c>
      <c r="V17" s="158"/>
      <c r="W17" s="158"/>
      <c r="X17" s="158"/>
      <c r="Y17" s="158"/>
      <c r="Z17" s="159" t="s">
        <v>4</v>
      </c>
      <c r="AA17" s="159"/>
      <c r="AB17" s="159"/>
      <c r="AC17" s="159"/>
      <c r="AD17" s="159"/>
      <c r="AE17" s="159"/>
      <c r="AF17" s="159"/>
      <c r="AG17" s="159"/>
      <c r="AH17" s="159"/>
      <c r="AI17" s="159"/>
      <c r="AJ17" s="159"/>
      <c r="AK17" s="159"/>
      <c r="AL17" s="159"/>
      <c r="AM17" s="159"/>
      <c r="AN17" s="151">
        <f>AV63</f>
        <v>332196</v>
      </c>
      <c r="AO17" s="151"/>
      <c r="AP17" s="151"/>
      <c r="AQ17" s="151"/>
      <c r="AR17" s="72" t="s">
        <v>5</v>
      </c>
      <c r="AS17" s="72"/>
      <c r="AT17" s="72"/>
      <c r="AU17" s="72"/>
      <c r="AV17" s="72"/>
      <c r="AW17" s="72"/>
      <c r="AX17" s="72"/>
      <c r="AY17" s="72"/>
      <c r="AZ17" s="72"/>
      <c r="BA17" s="72"/>
      <c r="BB17" s="72"/>
      <c r="BC17" s="72"/>
      <c r="BD17" s="151">
        <f>BB61</f>
        <v>0</v>
      </c>
      <c r="BE17" s="151"/>
      <c r="BF17" s="151"/>
      <c r="BG17" s="151"/>
      <c r="BH17" s="72" t="s">
        <v>6</v>
      </c>
      <c r="BI17" s="72"/>
      <c r="BJ17" s="72"/>
      <c r="BK17" s="72"/>
      <c r="BL17" s="72"/>
      <c r="CA17" s="1" t="s">
        <v>104</v>
      </c>
    </row>
    <row r="18" spans="1:64" ht="15.75" customHeight="1">
      <c r="A18" s="138" t="s">
        <v>7</v>
      </c>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row>
    <row r="19" spans="1:72" ht="66.75" customHeight="1">
      <c r="A19" s="154" t="s">
        <v>152</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R19" s="11"/>
      <c r="BT19" s="12"/>
    </row>
    <row r="20" spans="1:73" ht="15.75" customHeight="1">
      <c r="A20" s="72" t="s">
        <v>105</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S20" s="11"/>
      <c r="BU20" s="12"/>
    </row>
    <row r="21" spans="71:73" ht="3" customHeight="1">
      <c r="BS21" s="11"/>
      <c r="BU21" s="12"/>
    </row>
    <row r="22" spans="1:73" ht="17.25" customHeight="1">
      <c r="A22" s="156" t="s">
        <v>8</v>
      </c>
      <c r="B22" s="156"/>
      <c r="C22" s="156"/>
      <c r="D22" s="156" t="s">
        <v>106</v>
      </c>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S22" s="11"/>
      <c r="BU22" s="12"/>
    </row>
    <row r="23" spans="1:73" ht="15.75" customHeight="1">
      <c r="A23" s="160">
        <v>1</v>
      </c>
      <c r="B23" s="160"/>
      <c r="C23" s="160"/>
      <c r="D23" s="156">
        <v>2</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S23" s="11"/>
      <c r="BU23" s="12"/>
    </row>
    <row r="24" spans="1:72" ht="16.5" customHeight="1">
      <c r="A24" s="44">
        <v>1</v>
      </c>
      <c r="B24" s="44"/>
      <c r="C24" s="44"/>
      <c r="D24" s="165" t="s">
        <v>135</v>
      </c>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7"/>
      <c r="BR24" s="11"/>
      <c r="BT24" s="12"/>
    </row>
    <row r="25" spans="1:72" ht="17.25" customHeight="1">
      <c r="A25" s="44">
        <v>2</v>
      </c>
      <c r="B25" s="44"/>
      <c r="C25" s="44"/>
      <c r="D25" s="45" t="s">
        <v>134</v>
      </c>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R25" s="11"/>
      <c r="BT25" s="12"/>
    </row>
    <row r="26" spans="1:72" ht="12" customHeight="1">
      <c r="A26" s="44">
        <v>3</v>
      </c>
      <c r="B26" s="44"/>
      <c r="C26" s="44"/>
      <c r="D26" s="45" t="s">
        <v>136</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R26" s="11"/>
      <c r="BT26" s="12"/>
    </row>
    <row r="27" spans="1:72" ht="12.75" customHeight="1" hidden="1">
      <c r="A27" s="44">
        <v>4</v>
      </c>
      <c r="B27" s="44"/>
      <c r="C27" s="44"/>
      <c r="D27" s="165" t="s">
        <v>112</v>
      </c>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7"/>
      <c r="BL27" s="35"/>
      <c r="BR27" s="11"/>
      <c r="BT27" s="12"/>
    </row>
    <row r="28" spans="1:72" ht="17.25" customHeight="1">
      <c r="A28" s="44">
        <v>4</v>
      </c>
      <c r="B28" s="44"/>
      <c r="C28" s="44"/>
      <c r="D28" s="45" t="s">
        <v>75</v>
      </c>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R28" s="11"/>
      <c r="BT28" s="12"/>
    </row>
    <row r="29" spans="1:72" ht="35.25" customHeight="1">
      <c r="A29" s="44">
        <v>5</v>
      </c>
      <c r="B29" s="44"/>
      <c r="C29" s="44"/>
      <c r="D29" s="45" t="s">
        <v>138</v>
      </c>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R29" s="11"/>
      <c r="BT29" s="12"/>
    </row>
    <row r="30" spans="1:72" ht="16.5" customHeight="1">
      <c r="A30" s="44">
        <v>6</v>
      </c>
      <c r="B30" s="44"/>
      <c r="C30" s="44"/>
      <c r="D30" s="45" t="s">
        <v>108</v>
      </c>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R30" s="11"/>
      <c r="BT30" s="12"/>
    </row>
    <row r="31" spans="1:72" ht="21" customHeight="1" hidden="1">
      <c r="A31" s="44">
        <v>1</v>
      </c>
      <c r="B31" s="44"/>
      <c r="C31" s="44"/>
      <c r="D31" s="161"/>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3"/>
      <c r="BR31" s="11"/>
      <c r="BT31" s="12"/>
    </row>
    <row r="32" spans="1:72" ht="16.5" customHeight="1" hidden="1">
      <c r="A32" s="44">
        <v>2</v>
      </c>
      <c r="B32" s="44"/>
      <c r="C32" s="4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R32" s="11"/>
      <c r="BT32" s="12"/>
    </row>
    <row r="33" spans="1:72" ht="17.25" customHeight="1" hidden="1">
      <c r="A33" s="44">
        <v>3</v>
      </c>
      <c r="B33" s="44"/>
      <c r="C33" s="4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R33" s="11"/>
      <c r="BT33" s="12"/>
    </row>
    <row r="34" spans="1:72" ht="13.5" customHeight="1">
      <c r="A34" s="21"/>
      <c r="B34" s="30"/>
      <c r="C34" s="30"/>
      <c r="D34" s="30"/>
      <c r="E34" s="30"/>
      <c r="F34" s="30"/>
      <c r="G34" s="30"/>
      <c r="H34" s="30"/>
      <c r="I34" s="30"/>
      <c r="J34" s="30"/>
      <c r="K34" s="30"/>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R34" s="11"/>
      <c r="BT34" s="12"/>
    </row>
    <row r="35" spans="1:72" ht="79.5" customHeight="1">
      <c r="A35" s="168" t="s">
        <v>68</v>
      </c>
      <c r="B35" s="168"/>
      <c r="C35" s="168"/>
      <c r="D35" s="168"/>
      <c r="E35" s="168"/>
      <c r="F35" s="168"/>
      <c r="G35" s="168"/>
      <c r="H35" s="168"/>
      <c r="I35" s="168"/>
      <c r="J35" s="168"/>
      <c r="K35" s="168"/>
      <c r="L35" s="169" t="s">
        <v>76</v>
      </c>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R35" s="11"/>
      <c r="BT35" s="12"/>
    </row>
    <row r="36" spans="1:72" ht="6" customHeight="1">
      <c r="A36" s="20"/>
      <c r="B36" s="20"/>
      <c r="C36" s="20"/>
      <c r="D36" s="20"/>
      <c r="E36" s="20"/>
      <c r="F36" s="20"/>
      <c r="G36" s="20"/>
      <c r="H36" s="20"/>
      <c r="I36" s="20"/>
      <c r="J36" s="20"/>
      <c r="K36" s="20"/>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R36" s="11"/>
      <c r="BT36" s="12"/>
    </row>
    <row r="37" spans="1:73" ht="15.75" customHeight="1">
      <c r="A37" s="72" t="s">
        <v>107</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S37" s="11"/>
      <c r="BU37" s="12"/>
    </row>
    <row r="38" spans="71:73" ht="4.5" customHeight="1">
      <c r="BS38" s="11"/>
      <c r="BU38" s="12"/>
    </row>
    <row r="39" spans="1:73" ht="17.25" customHeight="1">
      <c r="A39" s="156" t="s">
        <v>8</v>
      </c>
      <c r="B39" s="156"/>
      <c r="C39" s="156"/>
      <c r="D39" s="156" t="s">
        <v>56</v>
      </c>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S39" s="11"/>
      <c r="BU39" s="12"/>
    </row>
    <row r="40" spans="1:73" ht="12.75" customHeight="1">
      <c r="A40" s="160">
        <v>1</v>
      </c>
      <c r="B40" s="160"/>
      <c r="C40" s="160"/>
      <c r="D40" s="156">
        <v>2</v>
      </c>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S40" s="11"/>
      <c r="BU40" s="12"/>
    </row>
    <row r="41" spans="1:72" ht="31.5" customHeight="1">
      <c r="A41" s="44">
        <v>1</v>
      </c>
      <c r="B41" s="44"/>
      <c r="C41" s="44"/>
      <c r="D41" s="165" t="s">
        <v>109</v>
      </c>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7"/>
      <c r="BR41" s="11"/>
      <c r="BT41" s="12"/>
    </row>
    <row r="42" spans="1:72" ht="65.25" customHeight="1">
      <c r="A42" s="44">
        <v>2</v>
      </c>
      <c r="B42" s="44"/>
      <c r="C42" s="44"/>
      <c r="D42" s="45" t="s">
        <v>110</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R42" s="11"/>
      <c r="BT42" s="12"/>
    </row>
    <row r="43" spans="1:72" ht="68.25" customHeight="1">
      <c r="A43" s="44">
        <v>3</v>
      </c>
      <c r="B43" s="44"/>
      <c r="C43" s="44"/>
      <c r="D43" s="45" t="s">
        <v>85</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R43" s="11"/>
      <c r="BT43" s="12"/>
    </row>
    <row r="44" spans="1:72" ht="0.75" customHeight="1" hidden="1">
      <c r="A44" s="44">
        <v>4</v>
      </c>
      <c r="B44" s="44"/>
      <c r="C44" s="44"/>
      <c r="D44" s="45" t="s">
        <v>113</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R44" s="11"/>
      <c r="BT44" s="12"/>
    </row>
    <row r="45" spans="1:72" ht="83.25" customHeight="1">
      <c r="A45" s="44">
        <v>4</v>
      </c>
      <c r="B45" s="44"/>
      <c r="C45" s="44"/>
      <c r="D45" s="45" t="s">
        <v>75</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R45" s="11"/>
      <c r="BT45" s="12"/>
    </row>
    <row r="46" spans="1:72" ht="31.5" customHeight="1">
      <c r="A46" s="44">
        <v>5</v>
      </c>
      <c r="B46" s="44"/>
      <c r="C46" s="44"/>
      <c r="D46" s="45" t="s">
        <v>138</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R46" s="11"/>
      <c r="BT46" s="12"/>
    </row>
    <row r="47" spans="1:72" ht="30" customHeight="1">
      <c r="A47" s="44">
        <v>6</v>
      </c>
      <c r="B47" s="44"/>
      <c r="C47" s="44"/>
      <c r="D47" s="45" t="s">
        <v>108</v>
      </c>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R47" s="11"/>
      <c r="BT47" s="12"/>
    </row>
    <row r="48" spans="1:72" ht="30" customHeight="1">
      <c r="A48" s="44">
        <v>7</v>
      </c>
      <c r="B48" s="44"/>
      <c r="C48" s="44"/>
      <c r="D48" s="45" t="s">
        <v>140</v>
      </c>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R48" s="11"/>
      <c r="BT48" s="12"/>
    </row>
    <row r="49" spans="1:72" ht="9" customHeight="1">
      <c r="A49" s="23"/>
      <c r="B49" s="23"/>
      <c r="C49" s="23"/>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R49" s="11"/>
      <c r="BT49" s="12"/>
    </row>
    <row r="50" spans="1:64" ht="3.75" customHeight="1" hidden="1">
      <c r="A50" s="17"/>
      <c r="B50" s="17"/>
      <c r="C50" s="17"/>
      <c r="D50" s="17"/>
      <c r="E50" s="17"/>
      <c r="F50" s="17"/>
      <c r="G50" s="17"/>
      <c r="H50" s="17"/>
      <c r="I50" s="17"/>
      <c r="J50" s="17"/>
      <c r="K50" s="17"/>
      <c r="L50" s="17"/>
      <c r="M50" s="17"/>
      <c r="N50" s="17"/>
      <c r="O50" s="17"/>
      <c r="P50" s="17"/>
      <c r="Q50" s="17"/>
      <c r="R50" s="17"/>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row>
    <row r="51" spans="1:64" ht="15.75" customHeight="1">
      <c r="A51" s="107" t="s">
        <v>69</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row>
    <row r="52" spans="1:64" ht="10.5" customHeight="1">
      <c r="A52" s="92" t="s">
        <v>6</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64" ht="15.75" customHeight="1">
      <c r="A53" s="76" t="s">
        <v>8</v>
      </c>
      <c r="B53" s="78"/>
      <c r="C53" s="76" t="s">
        <v>57</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8"/>
      <c r="AV53" s="71" t="s">
        <v>10</v>
      </c>
      <c r="AW53" s="71"/>
      <c r="AX53" s="71"/>
      <c r="AY53" s="71"/>
      <c r="AZ53" s="71"/>
      <c r="BA53" s="71"/>
      <c r="BB53" s="71" t="s">
        <v>9</v>
      </c>
      <c r="BC53" s="71"/>
      <c r="BD53" s="71"/>
      <c r="BE53" s="71"/>
      <c r="BF53" s="71"/>
      <c r="BG53" s="71"/>
      <c r="BH53" s="76" t="s">
        <v>58</v>
      </c>
      <c r="BI53" s="77"/>
      <c r="BJ53" s="77"/>
      <c r="BK53" s="77"/>
      <c r="BL53" s="78"/>
    </row>
    <row r="54" spans="1:64" ht="12" customHeight="1">
      <c r="A54" s="76">
        <v>1</v>
      </c>
      <c r="B54" s="78"/>
      <c r="C54" s="76">
        <v>2</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16"/>
      <c r="AV54" s="71">
        <v>3</v>
      </c>
      <c r="AW54" s="71"/>
      <c r="AX54" s="71"/>
      <c r="AY54" s="71"/>
      <c r="AZ54" s="71"/>
      <c r="BA54" s="71"/>
      <c r="BB54" s="71">
        <v>4</v>
      </c>
      <c r="BC54" s="71"/>
      <c r="BD54" s="71"/>
      <c r="BE54" s="71"/>
      <c r="BF54" s="71"/>
      <c r="BG54" s="71"/>
      <c r="BH54" s="76">
        <v>5</v>
      </c>
      <c r="BI54" s="77"/>
      <c r="BJ54" s="77"/>
      <c r="BK54" s="77"/>
      <c r="BL54" s="78"/>
    </row>
    <row r="55" spans="1:76" s="6" customFormat="1" ht="15" customHeight="1">
      <c r="A55" s="39">
        <v>1</v>
      </c>
      <c r="B55" s="40"/>
      <c r="C55" s="47" t="s">
        <v>60</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9"/>
      <c r="AV55" s="70">
        <f>AT69</f>
        <v>35000</v>
      </c>
      <c r="AW55" s="70"/>
      <c r="AX55" s="70"/>
      <c r="AY55" s="70"/>
      <c r="AZ55" s="70"/>
      <c r="BA55" s="70"/>
      <c r="BB55" s="70">
        <f>BB69</f>
        <v>0</v>
      </c>
      <c r="BC55" s="70"/>
      <c r="BD55" s="70"/>
      <c r="BE55" s="70"/>
      <c r="BF55" s="70"/>
      <c r="BG55" s="70"/>
      <c r="BH55" s="50">
        <f aca="true" t="shared" si="0" ref="BH55:BH61">AV55+BB55</f>
        <v>35000</v>
      </c>
      <c r="BI55" s="51"/>
      <c r="BJ55" s="51"/>
      <c r="BK55" s="51"/>
      <c r="BL55" s="52"/>
      <c r="BN55" s="34"/>
      <c r="BX55" s="9"/>
    </row>
    <row r="56" spans="1:76" s="6" customFormat="1" ht="30" customHeight="1">
      <c r="A56" s="39">
        <v>2</v>
      </c>
      <c r="B56" s="40"/>
      <c r="C56" s="47" t="s">
        <v>62</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9"/>
      <c r="AV56" s="70">
        <f>AT70</f>
        <v>100000</v>
      </c>
      <c r="AW56" s="70"/>
      <c r="AX56" s="70"/>
      <c r="AY56" s="70"/>
      <c r="AZ56" s="70"/>
      <c r="BA56" s="70"/>
      <c r="BB56" s="70">
        <f>BB70</f>
        <v>0</v>
      </c>
      <c r="BC56" s="70"/>
      <c r="BD56" s="70"/>
      <c r="BE56" s="70"/>
      <c r="BF56" s="70"/>
      <c r="BG56" s="70"/>
      <c r="BH56" s="50">
        <f t="shared" si="0"/>
        <v>100000</v>
      </c>
      <c r="BI56" s="51"/>
      <c r="BJ56" s="51"/>
      <c r="BK56" s="51"/>
      <c r="BL56" s="52"/>
      <c r="BX56" s="9"/>
    </row>
    <row r="57" spans="1:76" s="6" customFormat="1" ht="12.75" customHeight="1">
      <c r="A57" s="39">
        <v>3</v>
      </c>
      <c r="B57" s="40"/>
      <c r="C57" s="47" t="s">
        <v>61</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9"/>
      <c r="AV57" s="70">
        <f>AT71</f>
        <v>30000</v>
      </c>
      <c r="AW57" s="70"/>
      <c r="AX57" s="70"/>
      <c r="AY57" s="70"/>
      <c r="AZ57" s="70"/>
      <c r="BA57" s="70"/>
      <c r="BB57" s="70">
        <f>BB71</f>
        <v>0</v>
      </c>
      <c r="BC57" s="70"/>
      <c r="BD57" s="70"/>
      <c r="BE57" s="70"/>
      <c r="BF57" s="70"/>
      <c r="BG57" s="70"/>
      <c r="BH57" s="50">
        <f t="shared" si="0"/>
        <v>30000</v>
      </c>
      <c r="BI57" s="51"/>
      <c r="BJ57" s="51"/>
      <c r="BK57" s="51"/>
      <c r="BL57" s="52"/>
      <c r="BN57" s="33"/>
      <c r="BX57" s="9"/>
    </row>
    <row r="58" spans="1:76" s="6" customFormat="1" ht="0.75" customHeight="1" hidden="1">
      <c r="A58" s="39">
        <v>4</v>
      </c>
      <c r="B58" s="40"/>
      <c r="C58" s="47" t="s">
        <v>77</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9"/>
      <c r="AV58" s="70">
        <f>AT72</f>
        <v>0</v>
      </c>
      <c r="AW58" s="70"/>
      <c r="AX58" s="70"/>
      <c r="AY58" s="70"/>
      <c r="AZ58" s="70"/>
      <c r="BA58" s="70"/>
      <c r="BB58" s="70">
        <f>BB72</f>
        <v>0</v>
      </c>
      <c r="BC58" s="70"/>
      <c r="BD58" s="70"/>
      <c r="BE58" s="70"/>
      <c r="BF58" s="70"/>
      <c r="BG58" s="70"/>
      <c r="BH58" s="50">
        <f t="shared" si="0"/>
        <v>0</v>
      </c>
      <c r="BI58" s="51"/>
      <c r="BJ58" s="51"/>
      <c r="BK58" s="51"/>
      <c r="BL58" s="52"/>
      <c r="BN58" s="34" t="s">
        <v>111</v>
      </c>
      <c r="BX58" s="9"/>
    </row>
    <row r="59" spans="1:76" s="6" customFormat="1" ht="15" customHeight="1">
      <c r="A59" s="39">
        <v>4</v>
      </c>
      <c r="B59" s="40"/>
      <c r="C59" s="47" t="s">
        <v>78</v>
      </c>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9"/>
      <c r="AV59" s="70">
        <f>AT73</f>
        <v>20000</v>
      </c>
      <c r="AW59" s="70"/>
      <c r="AX59" s="70"/>
      <c r="AY59" s="70"/>
      <c r="AZ59" s="70"/>
      <c r="BA59" s="70"/>
      <c r="BB59" s="70">
        <f>BB73</f>
        <v>0</v>
      </c>
      <c r="BC59" s="70"/>
      <c r="BD59" s="70"/>
      <c r="BE59" s="70"/>
      <c r="BF59" s="70"/>
      <c r="BG59" s="70"/>
      <c r="BH59" s="50">
        <f t="shared" si="0"/>
        <v>20000</v>
      </c>
      <c r="BI59" s="51"/>
      <c r="BJ59" s="51"/>
      <c r="BK59" s="51"/>
      <c r="BL59" s="52"/>
      <c r="BX59" s="9"/>
    </row>
    <row r="60" spans="1:76" s="14" customFormat="1" ht="18" customHeight="1">
      <c r="A60" s="39">
        <v>5</v>
      </c>
      <c r="B60" s="40"/>
      <c r="C60" s="47" t="s">
        <v>84</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9"/>
      <c r="AV60" s="70">
        <f>AT74+5000+9400-9400</f>
        <v>35000</v>
      </c>
      <c r="AW60" s="70"/>
      <c r="AX60" s="70"/>
      <c r="AY60" s="70"/>
      <c r="AZ60" s="70"/>
      <c r="BA60" s="70"/>
      <c r="BB60" s="70">
        <f>BB77</f>
        <v>0</v>
      </c>
      <c r="BC60" s="70"/>
      <c r="BD60" s="70"/>
      <c r="BE60" s="70"/>
      <c r="BF60" s="70"/>
      <c r="BG60" s="70"/>
      <c r="BH60" s="50">
        <f>AV60+BB60</f>
        <v>35000</v>
      </c>
      <c r="BI60" s="51"/>
      <c r="BJ60" s="51"/>
      <c r="BK60" s="51"/>
      <c r="BL60" s="52"/>
      <c r="BX60" s="15"/>
    </row>
    <row r="61" spans="1:74" s="6" customFormat="1" ht="15.75">
      <c r="A61" s="39">
        <v>6</v>
      </c>
      <c r="B61" s="40"/>
      <c r="C61" s="47" t="s">
        <v>66</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9"/>
      <c r="AV61" s="70">
        <f>AT75</f>
        <v>97000</v>
      </c>
      <c r="AW61" s="70"/>
      <c r="AX61" s="70"/>
      <c r="AY61" s="70"/>
      <c r="AZ61" s="70"/>
      <c r="BA61" s="70"/>
      <c r="BB61" s="70">
        <f>BB78</f>
        <v>0</v>
      </c>
      <c r="BC61" s="70"/>
      <c r="BD61" s="70"/>
      <c r="BE61" s="70"/>
      <c r="BF61" s="70"/>
      <c r="BG61" s="70"/>
      <c r="BH61" s="50">
        <f t="shared" si="0"/>
        <v>97000</v>
      </c>
      <c r="BI61" s="51"/>
      <c r="BJ61" s="51"/>
      <c r="BK61" s="51"/>
      <c r="BL61" s="52"/>
      <c r="BN61" s="34"/>
      <c r="BV61" s="9"/>
    </row>
    <row r="62" spans="1:64" ht="15.75">
      <c r="A62" s="39">
        <v>7</v>
      </c>
      <c r="B62" s="40"/>
      <c r="C62" s="177" t="s">
        <v>141</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9"/>
      <c r="AV62" s="70">
        <f>AT76</f>
        <v>15196</v>
      </c>
      <c r="AW62" s="70"/>
      <c r="AX62" s="70"/>
      <c r="AY62" s="70"/>
      <c r="AZ62" s="70"/>
      <c r="BA62" s="70"/>
      <c r="BB62" s="70">
        <f>BB79</f>
        <v>0</v>
      </c>
      <c r="BC62" s="70"/>
      <c r="BD62" s="70"/>
      <c r="BE62" s="70"/>
      <c r="BF62" s="70"/>
      <c r="BG62" s="70"/>
      <c r="BH62" s="50">
        <f>AV62+BB62</f>
        <v>15196</v>
      </c>
      <c r="BI62" s="51"/>
      <c r="BJ62" s="51"/>
      <c r="BK62" s="51"/>
      <c r="BL62" s="52"/>
    </row>
    <row r="63" spans="1:76" s="6" customFormat="1" ht="15" customHeight="1">
      <c r="A63" s="73" t="s">
        <v>59</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5"/>
      <c r="AV63" s="70">
        <f>SUM(AV55:BA62)</f>
        <v>332196</v>
      </c>
      <c r="AW63" s="70"/>
      <c r="AX63" s="70"/>
      <c r="AY63" s="70"/>
      <c r="AZ63" s="70"/>
      <c r="BA63" s="70"/>
      <c r="BB63" s="70">
        <f>SUM(BB55:BG62)</f>
        <v>0</v>
      </c>
      <c r="BC63" s="70"/>
      <c r="BD63" s="70"/>
      <c r="BE63" s="70"/>
      <c r="BF63" s="70"/>
      <c r="BG63" s="70"/>
      <c r="BH63" s="50">
        <f>SUM(BH55:BL62)</f>
        <v>332196</v>
      </c>
      <c r="BI63" s="51"/>
      <c r="BJ63" s="51"/>
      <c r="BK63" s="51"/>
      <c r="BL63" s="52"/>
      <c r="BX63" s="9"/>
    </row>
    <row r="64" spans="1:64" ht="9.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9"/>
      <c r="AD64" s="13"/>
      <c r="AE64" s="13"/>
      <c r="AF64" s="13"/>
      <c r="AG64" s="13"/>
      <c r="AH64" s="13"/>
      <c r="AI64" s="13"/>
      <c r="AJ64" s="19"/>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row>
    <row r="65" spans="1:64" ht="15.75" customHeight="1">
      <c r="A65" s="107" t="s">
        <v>70</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row>
    <row r="66" spans="1:64" ht="12" customHeight="1">
      <c r="A66" s="92" t="s">
        <v>6</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row>
    <row r="67" spans="1:64" ht="15.75" customHeight="1">
      <c r="A67" s="76" t="s">
        <v>8</v>
      </c>
      <c r="B67" s="78"/>
      <c r="C67" s="170" t="s">
        <v>63</v>
      </c>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2"/>
      <c r="AT67" s="135" t="s">
        <v>10</v>
      </c>
      <c r="AU67" s="135"/>
      <c r="AV67" s="135"/>
      <c r="AW67" s="135"/>
      <c r="AX67" s="135"/>
      <c r="AY67" s="135"/>
      <c r="AZ67" s="135"/>
      <c r="BA67" s="135" t="s">
        <v>9</v>
      </c>
      <c r="BB67" s="135"/>
      <c r="BC67" s="135"/>
      <c r="BD67" s="135"/>
      <c r="BE67" s="135"/>
      <c r="BF67" s="135"/>
      <c r="BG67" s="135"/>
      <c r="BH67" s="135" t="s">
        <v>58</v>
      </c>
      <c r="BI67" s="135"/>
      <c r="BJ67" s="135"/>
      <c r="BK67" s="135"/>
      <c r="BL67" s="135"/>
    </row>
    <row r="68" spans="1:64" s="5" customFormat="1" ht="9" customHeight="1">
      <c r="A68" s="76">
        <v>1</v>
      </c>
      <c r="B68" s="78"/>
      <c r="C68" s="79">
        <v>2</v>
      </c>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1"/>
      <c r="AT68" s="54">
        <v>3</v>
      </c>
      <c r="AU68" s="54"/>
      <c r="AV68" s="54"/>
      <c r="AW68" s="54"/>
      <c r="AX68" s="54"/>
      <c r="AY68" s="54"/>
      <c r="AZ68" s="54"/>
      <c r="BA68" s="54">
        <v>4</v>
      </c>
      <c r="BB68" s="54"/>
      <c r="BC68" s="54"/>
      <c r="BD68" s="54"/>
      <c r="BE68" s="54"/>
      <c r="BF68" s="54"/>
      <c r="BG68" s="54"/>
      <c r="BH68" s="54">
        <v>5</v>
      </c>
      <c r="BI68" s="54"/>
      <c r="BJ68" s="54"/>
      <c r="BK68" s="54"/>
      <c r="BL68" s="54"/>
    </row>
    <row r="69" spans="1:64" ht="18.75" customHeight="1">
      <c r="A69" s="39">
        <v>1</v>
      </c>
      <c r="B69" s="40"/>
      <c r="C69" s="94" t="s">
        <v>30</v>
      </c>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6"/>
      <c r="AT69" s="70">
        <v>35000</v>
      </c>
      <c r="AU69" s="70"/>
      <c r="AV69" s="70"/>
      <c r="AW69" s="70"/>
      <c r="AX69" s="70"/>
      <c r="AY69" s="70"/>
      <c r="AZ69" s="70"/>
      <c r="BA69" s="38">
        <v>0</v>
      </c>
      <c r="BB69" s="38"/>
      <c r="BC69" s="38"/>
      <c r="BD69" s="38"/>
      <c r="BE69" s="38"/>
      <c r="BF69" s="38"/>
      <c r="BG69" s="38"/>
      <c r="BH69" s="38">
        <f aca="true" t="shared" si="1" ref="BH69:BH75">SUM(AT69:BG69)</f>
        <v>35000</v>
      </c>
      <c r="BI69" s="38"/>
      <c r="BJ69" s="38"/>
      <c r="BK69" s="38"/>
      <c r="BL69" s="38"/>
    </row>
    <row r="70" spans="1:64" ht="32.25" customHeight="1">
      <c r="A70" s="39">
        <v>2</v>
      </c>
      <c r="B70" s="40"/>
      <c r="C70" s="94" t="s">
        <v>31</v>
      </c>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6"/>
      <c r="AT70" s="70">
        <v>100000</v>
      </c>
      <c r="AU70" s="70"/>
      <c r="AV70" s="70"/>
      <c r="AW70" s="70"/>
      <c r="AX70" s="70"/>
      <c r="AY70" s="70"/>
      <c r="AZ70" s="70"/>
      <c r="BA70" s="38">
        <v>0</v>
      </c>
      <c r="BB70" s="38"/>
      <c r="BC70" s="38"/>
      <c r="BD70" s="38"/>
      <c r="BE70" s="38"/>
      <c r="BF70" s="38"/>
      <c r="BG70" s="38"/>
      <c r="BH70" s="38">
        <f t="shared" si="1"/>
        <v>100000</v>
      </c>
      <c r="BI70" s="38"/>
      <c r="BJ70" s="38"/>
      <c r="BK70" s="38"/>
      <c r="BL70" s="38"/>
    </row>
    <row r="71" spans="1:64" ht="15" customHeight="1">
      <c r="A71" s="39">
        <v>3</v>
      </c>
      <c r="B71" s="40"/>
      <c r="C71" s="94" t="s">
        <v>137</v>
      </c>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6"/>
      <c r="AT71" s="70">
        <v>30000</v>
      </c>
      <c r="AU71" s="70"/>
      <c r="AV71" s="70"/>
      <c r="AW71" s="70"/>
      <c r="AX71" s="70"/>
      <c r="AY71" s="70"/>
      <c r="AZ71" s="70"/>
      <c r="BA71" s="38">
        <v>0</v>
      </c>
      <c r="BB71" s="38"/>
      <c r="BC71" s="38"/>
      <c r="BD71" s="38"/>
      <c r="BE71" s="38"/>
      <c r="BF71" s="38"/>
      <c r="BG71" s="38"/>
      <c r="BH71" s="38">
        <f t="shared" si="1"/>
        <v>30000</v>
      </c>
      <c r="BI71" s="38"/>
      <c r="BJ71" s="38"/>
      <c r="BK71" s="38"/>
      <c r="BL71" s="38"/>
    </row>
    <row r="72" spans="1:64" ht="0" customHeight="1" hidden="1">
      <c r="A72" s="39">
        <v>4</v>
      </c>
      <c r="B72" s="40"/>
      <c r="C72" s="94" t="s">
        <v>74</v>
      </c>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6"/>
      <c r="AT72" s="70">
        <f>350000-350000</f>
        <v>0</v>
      </c>
      <c r="AU72" s="70"/>
      <c r="AV72" s="70"/>
      <c r="AW72" s="70"/>
      <c r="AX72" s="70"/>
      <c r="AY72" s="70"/>
      <c r="AZ72" s="70"/>
      <c r="BA72" s="38">
        <v>0</v>
      </c>
      <c r="BB72" s="38"/>
      <c r="BC72" s="38"/>
      <c r="BD72" s="38"/>
      <c r="BE72" s="38"/>
      <c r="BF72" s="38"/>
      <c r="BG72" s="38"/>
      <c r="BH72" s="38">
        <f t="shared" si="1"/>
        <v>0</v>
      </c>
      <c r="BI72" s="38"/>
      <c r="BJ72" s="38"/>
      <c r="BK72" s="38"/>
      <c r="BL72" s="38"/>
    </row>
    <row r="73" spans="1:91" ht="32.25" customHeight="1">
      <c r="A73" s="39">
        <v>4</v>
      </c>
      <c r="B73" s="40"/>
      <c r="C73" s="94" t="s">
        <v>73</v>
      </c>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6"/>
      <c r="AT73" s="70">
        <v>20000</v>
      </c>
      <c r="AU73" s="70"/>
      <c r="AV73" s="70"/>
      <c r="AW73" s="70"/>
      <c r="AX73" s="70"/>
      <c r="AY73" s="70"/>
      <c r="AZ73" s="70"/>
      <c r="BA73" s="38">
        <v>0</v>
      </c>
      <c r="BB73" s="38"/>
      <c r="BC73" s="38"/>
      <c r="BD73" s="38"/>
      <c r="BE73" s="38"/>
      <c r="BF73" s="38"/>
      <c r="BG73" s="38"/>
      <c r="BH73" s="38">
        <f t="shared" si="1"/>
        <v>20000</v>
      </c>
      <c r="BI73" s="38"/>
      <c r="BJ73" s="38"/>
      <c r="BK73" s="38"/>
      <c r="BL73" s="38"/>
      <c r="CM73" s="1" t="s">
        <v>16</v>
      </c>
    </row>
    <row r="74" spans="1:64" ht="31.5" customHeight="1">
      <c r="A74" s="39">
        <v>5</v>
      </c>
      <c r="B74" s="40"/>
      <c r="C74" s="94" t="s">
        <v>83</v>
      </c>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6"/>
      <c r="AT74" s="50">
        <v>30000</v>
      </c>
      <c r="AU74" s="51"/>
      <c r="AV74" s="51"/>
      <c r="AW74" s="51"/>
      <c r="AX74" s="51"/>
      <c r="AY74" s="51"/>
      <c r="AZ74" s="52"/>
      <c r="BA74" s="38">
        <v>0</v>
      </c>
      <c r="BB74" s="38"/>
      <c r="BC74" s="38"/>
      <c r="BD74" s="38"/>
      <c r="BE74" s="38"/>
      <c r="BF74" s="38"/>
      <c r="BG74" s="38"/>
      <c r="BH74" s="38">
        <f>SUM(AT74:BG74)</f>
        <v>30000</v>
      </c>
      <c r="BI74" s="38"/>
      <c r="BJ74" s="38"/>
      <c r="BK74" s="38"/>
      <c r="BL74" s="38"/>
    </row>
    <row r="75" spans="1:64" ht="18" customHeight="1">
      <c r="A75" s="39">
        <v>6</v>
      </c>
      <c r="B75" s="40"/>
      <c r="C75" s="41" t="s">
        <v>64</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3"/>
      <c r="AT75" s="50">
        <f>260000-16525-53000-40000-53475</f>
        <v>97000</v>
      </c>
      <c r="AU75" s="51"/>
      <c r="AV75" s="51"/>
      <c r="AW75" s="51"/>
      <c r="AX75" s="51"/>
      <c r="AY75" s="51"/>
      <c r="AZ75" s="52"/>
      <c r="BA75" s="38">
        <v>0</v>
      </c>
      <c r="BB75" s="38"/>
      <c r="BC75" s="38"/>
      <c r="BD75" s="38"/>
      <c r="BE75" s="38"/>
      <c r="BF75" s="38"/>
      <c r="BG75" s="38"/>
      <c r="BH75" s="38">
        <f t="shared" si="1"/>
        <v>97000</v>
      </c>
      <c r="BI75" s="38"/>
      <c r="BJ75" s="38"/>
      <c r="BK75" s="38"/>
      <c r="BL75" s="38"/>
    </row>
    <row r="76" spans="1:64" ht="18" customHeight="1">
      <c r="A76" s="39">
        <v>7</v>
      </c>
      <c r="B76" s="40"/>
      <c r="C76" s="41" t="s">
        <v>139</v>
      </c>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3"/>
      <c r="AT76" s="50">
        <v>15196</v>
      </c>
      <c r="AU76" s="51"/>
      <c r="AV76" s="51"/>
      <c r="AW76" s="51"/>
      <c r="AX76" s="51"/>
      <c r="AY76" s="51"/>
      <c r="AZ76" s="52"/>
      <c r="BA76" s="50">
        <v>0</v>
      </c>
      <c r="BB76" s="51"/>
      <c r="BC76" s="51"/>
      <c r="BD76" s="51"/>
      <c r="BE76" s="51"/>
      <c r="BF76" s="51"/>
      <c r="BG76" s="52"/>
      <c r="BH76" s="38">
        <f>SUM(AT76:BG76)</f>
        <v>15196</v>
      </c>
      <c r="BI76" s="38"/>
      <c r="BJ76" s="38"/>
      <c r="BK76" s="38"/>
      <c r="BL76" s="38"/>
    </row>
    <row r="77" spans="1:64" s="2" customFormat="1" ht="18.75" customHeight="1">
      <c r="A77" s="39"/>
      <c r="B77" s="40"/>
      <c r="C77" s="97" t="s">
        <v>59</v>
      </c>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9"/>
      <c r="AT77" s="38">
        <f>SUM(AT69:AZ76)</f>
        <v>327196</v>
      </c>
      <c r="AU77" s="38"/>
      <c r="AV77" s="38"/>
      <c r="AW77" s="38"/>
      <c r="AX77" s="38"/>
      <c r="AY77" s="38"/>
      <c r="AZ77" s="38"/>
      <c r="BA77" s="38">
        <f>SUM(BA69:BG76)</f>
        <v>0</v>
      </c>
      <c r="BB77" s="38"/>
      <c r="BC77" s="38"/>
      <c r="BD77" s="38"/>
      <c r="BE77" s="38"/>
      <c r="BF77" s="38"/>
      <c r="BG77" s="38"/>
      <c r="BH77" s="38">
        <f>SUM(BH69:BL76)</f>
        <v>327196</v>
      </c>
      <c r="BI77" s="38"/>
      <c r="BJ77" s="38"/>
      <c r="BK77" s="38"/>
      <c r="BL77" s="38"/>
    </row>
    <row r="78" ht="15" customHeight="1"/>
    <row r="79" spans="1:64" ht="15.75" customHeight="1">
      <c r="A79" s="72" t="s">
        <v>71</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row>
    <row r="80" spans="47:52" ht="8.25" customHeight="1">
      <c r="AU80" s="13"/>
      <c r="AV80" s="13"/>
      <c r="AW80" s="13"/>
      <c r="AX80" s="13"/>
      <c r="AY80" s="13"/>
      <c r="AZ80" s="13"/>
    </row>
    <row r="81" spans="1:64" ht="15" customHeight="1">
      <c r="A81" s="44" t="s">
        <v>8</v>
      </c>
      <c r="B81" s="44"/>
      <c r="C81" s="44" t="s">
        <v>67</v>
      </c>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t="s">
        <v>12</v>
      </c>
      <c r="AF81" s="44"/>
      <c r="AG81" s="44"/>
      <c r="AH81" s="44"/>
      <c r="AI81" s="44"/>
      <c r="AJ81" s="109" t="s">
        <v>11</v>
      </c>
      <c r="AK81" s="110"/>
      <c r="AL81" s="110"/>
      <c r="AM81" s="110"/>
      <c r="AN81" s="110"/>
      <c r="AO81" s="110"/>
      <c r="AP81" s="110"/>
      <c r="AQ81" s="110"/>
      <c r="AR81" s="110"/>
      <c r="AS81" s="110"/>
      <c r="AT81" s="111"/>
      <c r="AU81" s="71" t="s">
        <v>10</v>
      </c>
      <c r="AV81" s="71"/>
      <c r="AW81" s="71"/>
      <c r="AX81" s="71"/>
      <c r="AY81" s="71"/>
      <c r="AZ81" s="71"/>
      <c r="BA81" s="44" t="s">
        <v>9</v>
      </c>
      <c r="BB81" s="44"/>
      <c r="BC81" s="44"/>
      <c r="BD81" s="44"/>
      <c r="BE81" s="44"/>
      <c r="BF81" s="44"/>
      <c r="BG81" s="44" t="s">
        <v>58</v>
      </c>
      <c r="BH81" s="44"/>
      <c r="BI81" s="44"/>
      <c r="BJ81" s="44"/>
      <c r="BK81" s="44"/>
      <c r="BL81" s="44"/>
    </row>
    <row r="82" spans="1:64" s="8" customFormat="1" ht="12.75" customHeight="1" thickBot="1">
      <c r="A82" s="101">
        <v>1</v>
      </c>
      <c r="B82" s="101"/>
      <c r="C82" s="93">
        <v>2</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v>3</v>
      </c>
      <c r="AF82" s="93"/>
      <c r="AG82" s="93"/>
      <c r="AH82" s="93"/>
      <c r="AI82" s="93"/>
      <c r="AJ82" s="128">
        <v>4</v>
      </c>
      <c r="AK82" s="129"/>
      <c r="AL82" s="129"/>
      <c r="AM82" s="129"/>
      <c r="AN82" s="129"/>
      <c r="AO82" s="129"/>
      <c r="AP82" s="129"/>
      <c r="AQ82" s="129"/>
      <c r="AR82" s="129"/>
      <c r="AS82" s="129"/>
      <c r="AT82" s="130"/>
      <c r="AU82" s="127">
        <v>5</v>
      </c>
      <c r="AV82" s="127"/>
      <c r="AW82" s="127"/>
      <c r="AX82" s="127"/>
      <c r="AY82" s="127"/>
      <c r="AZ82" s="127"/>
      <c r="BA82" s="93">
        <v>6</v>
      </c>
      <c r="BB82" s="93"/>
      <c r="BC82" s="93"/>
      <c r="BD82" s="93"/>
      <c r="BE82" s="93"/>
      <c r="BF82" s="93"/>
      <c r="BG82" s="93">
        <v>7</v>
      </c>
      <c r="BH82" s="93"/>
      <c r="BI82" s="93"/>
      <c r="BJ82" s="93"/>
      <c r="BK82" s="93"/>
      <c r="BL82" s="93"/>
    </row>
    <row r="83" spans="1:64" ht="13.5" customHeight="1">
      <c r="A83" s="136">
        <v>1</v>
      </c>
      <c r="B83" s="136"/>
      <c r="C83" s="82" t="s">
        <v>18</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4"/>
      <c r="AE83" s="44"/>
      <c r="AF83" s="44"/>
      <c r="AG83" s="44"/>
      <c r="AH83" s="44"/>
      <c r="AI83" s="44"/>
      <c r="AJ83" s="109"/>
      <c r="AK83" s="110"/>
      <c r="AL83" s="110"/>
      <c r="AM83" s="110"/>
      <c r="AN83" s="110"/>
      <c r="AO83" s="110"/>
      <c r="AP83" s="110"/>
      <c r="AQ83" s="110"/>
      <c r="AR83" s="110"/>
      <c r="AS83" s="110"/>
      <c r="AT83" s="111"/>
      <c r="AU83" s="86"/>
      <c r="AV83" s="87"/>
      <c r="AW83" s="87"/>
      <c r="AX83" s="87"/>
      <c r="AY83" s="87"/>
      <c r="AZ83" s="87"/>
      <c r="BA83" s="91"/>
      <c r="BB83" s="91"/>
      <c r="BC83" s="91"/>
      <c r="BD83" s="91"/>
      <c r="BE83" s="91"/>
      <c r="BF83" s="91"/>
      <c r="BG83" s="105"/>
      <c r="BH83" s="105"/>
      <c r="BI83" s="105"/>
      <c r="BJ83" s="105"/>
      <c r="BK83" s="105"/>
      <c r="BL83" s="106"/>
    </row>
    <row r="84" spans="1:66" ht="22.5" customHeight="1">
      <c r="A84" s="136"/>
      <c r="B84" s="136"/>
      <c r="C84" s="53" t="s">
        <v>51</v>
      </c>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44" t="s">
        <v>32</v>
      </c>
      <c r="AF84" s="44"/>
      <c r="AG84" s="44"/>
      <c r="AH84" s="44"/>
      <c r="AI84" s="44"/>
      <c r="AJ84" s="79" t="s">
        <v>25</v>
      </c>
      <c r="AK84" s="80"/>
      <c r="AL84" s="80"/>
      <c r="AM84" s="80"/>
      <c r="AN84" s="80"/>
      <c r="AO84" s="80"/>
      <c r="AP84" s="80"/>
      <c r="AQ84" s="80"/>
      <c r="AR84" s="80"/>
      <c r="AS84" s="80"/>
      <c r="AT84" s="81"/>
      <c r="AU84" s="86">
        <f>AT69/1000</f>
        <v>35</v>
      </c>
      <c r="AV84" s="87"/>
      <c r="AW84" s="87"/>
      <c r="AX84" s="87"/>
      <c r="AY84" s="87"/>
      <c r="AZ84" s="87"/>
      <c r="BA84" s="59"/>
      <c r="BB84" s="59"/>
      <c r="BC84" s="59"/>
      <c r="BD84" s="59"/>
      <c r="BE84" s="59"/>
      <c r="BF84" s="59"/>
      <c r="BG84" s="87">
        <f>AU84+BA84</f>
        <v>35</v>
      </c>
      <c r="BH84" s="87"/>
      <c r="BI84" s="87"/>
      <c r="BJ84" s="87"/>
      <c r="BK84" s="87"/>
      <c r="BL84" s="100"/>
      <c r="BN84" s="10"/>
    </row>
    <row r="85" spans="1:66" ht="39.75" customHeight="1">
      <c r="A85" s="136"/>
      <c r="B85" s="136"/>
      <c r="C85" s="53" t="s">
        <v>123</v>
      </c>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44" t="s">
        <v>32</v>
      </c>
      <c r="AF85" s="44"/>
      <c r="AG85" s="44"/>
      <c r="AH85" s="44"/>
      <c r="AI85" s="44"/>
      <c r="AJ85" s="79" t="s">
        <v>25</v>
      </c>
      <c r="AK85" s="80"/>
      <c r="AL85" s="80"/>
      <c r="AM85" s="80"/>
      <c r="AN85" s="80"/>
      <c r="AO85" s="80"/>
      <c r="AP85" s="80"/>
      <c r="AQ85" s="80"/>
      <c r="AR85" s="80"/>
      <c r="AS85" s="80"/>
      <c r="AT85" s="81"/>
      <c r="AU85" s="86">
        <f>AT70/1000</f>
        <v>100</v>
      </c>
      <c r="AV85" s="87"/>
      <c r="AW85" s="87"/>
      <c r="AX85" s="87"/>
      <c r="AY85" s="87"/>
      <c r="AZ85" s="87"/>
      <c r="BA85" s="91"/>
      <c r="BB85" s="91"/>
      <c r="BC85" s="91"/>
      <c r="BD85" s="91"/>
      <c r="BE85" s="91"/>
      <c r="BF85" s="91"/>
      <c r="BG85" s="105">
        <f>AU85</f>
        <v>100</v>
      </c>
      <c r="BH85" s="105"/>
      <c r="BI85" s="105"/>
      <c r="BJ85" s="105"/>
      <c r="BK85" s="105"/>
      <c r="BL85" s="106"/>
      <c r="BN85" s="10"/>
    </row>
    <row r="86" spans="1:66" ht="14.25" customHeight="1">
      <c r="A86" s="136"/>
      <c r="B86" s="136"/>
      <c r="C86" s="60" t="s">
        <v>52</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71" t="s">
        <v>32</v>
      </c>
      <c r="AF86" s="71"/>
      <c r="AG86" s="71"/>
      <c r="AH86" s="71"/>
      <c r="AI86" s="71"/>
      <c r="AJ86" s="79" t="s">
        <v>25</v>
      </c>
      <c r="AK86" s="80"/>
      <c r="AL86" s="80"/>
      <c r="AM86" s="80"/>
      <c r="AN86" s="80"/>
      <c r="AO86" s="80"/>
      <c r="AP86" s="80"/>
      <c r="AQ86" s="80"/>
      <c r="AR86" s="80"/>
      <c r="AS86" s="80"/>
      <c r="AT86" s="81"/>
      <c r="AU86" s="86">
        <f>AT71/1000</f>
        <v>30</v>
      </c>
      <c r="AV86" s="87"/>
      <c r="AW86" s="87"/>
      <c r="AX86" s="87"/>
      <c r="AY86" s="87"/>
      <c r="AZ86" s="87"/>
      <c r="BA86" s="59"/>
      <c r="BB86" s="59"/>
      <c r="BC86" s="59"/>
      <c r="BD86" s="59"/>
      <c r="BE86" s="59"/>
      <c r="BF86" s="59"/>
      <c r="BG86" s="87">
        <f>AU86+BA86</f>
        <v>30</v>
      </c>
      <c r="BH86" s="87"/>
      <c r="BI86" s="87"/>
      <c r="BJ86" s="87"/>
      <c r="BK86" s="87"/>
      <c r="BL86" s="100"/>
      <c r="BN86" s="10"/>
    </row>
    <row r="87" spans="1:66" ht="14.25" customHeight="1">
      <c r="A87" s="136"/>
      <c r="B87" s="136"/>
      <c r="C87" s="60" t="s">
        <v>79</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44" t="s">
        <v>32</v>
      </c>
      <c r="AF87" s="44"/>
      <c r="AG87" s="44"/>
      <c r="AH87" s="44"/>
      <c r="AI87" s="44"/>
      <c r="AJ87" s="79" t="s">
        <v>25</v>
      </c>
      <c r="AK87" s="80"/>
      <c r="AL87" s="80"/>
      <c r="AM87" s="80"/>
      <c r="AN87" s="80"/>
      <c r="AO87" s="80"/>
      <c r="AP87" s="80"/>
      <c r="AQ87" s="80"/>
      <c r="AR87" s="80"/>
      <c r="AS87" s="80"/>
      <c r="AT87" s="81"/>
      <c r="AU87" s="86">
        <v>5</v>
      </c>
      <c r="AV87" s="87"/>
      <c r="AW87" s="87"/>
      <c r="AX87" s="87"/>
      <c r="AY87" s="87"/>
      <c r="AZ87" s="87"/>
      <c r="BA87" s="108"/>
      <c r="BB87" s="105"/>
      <c r="BC87" s="105"/>
      <c r="BD87" s="105"/>
      <c r="BE87" s="105"/>
      <c r="BF87" s="105"/>
      <c r="BG87" s="108">
        <f>AU87+BA87</f>
        <v>5</v>
      </c>
      <c r="BH87" s="105"/>
      <c r="BI87" s="105"/>
      <c r="BJ87" s="105"/>
      <c r="BK87" s="105"/>
      <c r="BL87" s="105"/>
      <c r="BN87" s="10"/>
    </row>
    <row r="88" spans="1:66" ht="14.25" customHeight="1" hidden="1">
      <c r="A88" s="136"/>
      <c r="B88" s="136"/>
      <c r="C88" s="60" t="s">
        <v>80</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44" t="s">
        <v>32</v>
      </c>
      <c r="AF88" s="44"/>
      <c r="AG88" s="44"/>
      <c r="AH88" s="44"/>
      <c r="AI88" s="44"/>
      <c r="AJ88" s="79" t="s">
        <v>25</v>
      </c>
      <c r="AK88" s="80"/>
      <c r="AL88" s="80"/>
      <c r="AM88" s="80"/>
      <c r="AN88" s="80"/>
      <c r="AO88" s="80"/>
      <c r="AP88" s="80"/>
      <c r="AQ88" s="80"/>
      <c r="AR88" s="80"/>
      <c r="AS88" s="80"/>
      <c r="AT88" s="81"/>
      <c r="AU88" s="86">
        <f>AT72/1000</f>
        <v>0</v>
      </c>
      <c r="AV88" s="87"/>
      <c r="AW88" s="87"/>
      <c r="AX88" s="87"/>
      <c r="AY88" s="87"/>
      <c r="AZ88" s="87"/>
      <c r="BA88" s="86"/>
      <c r="BB88" s="87"/>
      <c r="BC88" s="87"/>
      <c r="BD88" s="87"/>
      <c r="BE88" s="87"/>
      <c r="BF88" s="87"/>
      <c r="BG88" s="108">
        <f>AU88+BA88</f>
        <v>0</v>
      </c>
      <c r="BH88" s="105"/>
      <c r="BI88" s="105"/>
      <c r="BJ88" s="105"/>
      <c r="BK88" s="105"/>
      <c r="BL88" s="105"/>
      <c r="BN88" s="10"/>
    </row>
    <row r="89" spans="1:66" ht="29.25" customHeight="1">
      <c r="A89" s="136"/>
      <c r="B89" s="136"/>
      <c r="C89" s="60" t="s">
        <v>44</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71" t="s">
        <v>32</v>
      </c>
      <c r="AF89" s="71"/>
      <c r="AG89" s="71"/>
      <c r="AH89" s="71"/>
      <c r="AI89" s="71"/>
      <c r="AJ89" s="79" t="s">
        <v>25</v>
      </c>
      <c r="AK89" s="80"/>
      <c r="AL89" s="80"/>
      <c r="AM89" s="80"/>
      <c r="AN89" s="80"/>
      <c r="AO89" s="80"/>
      <c r="AP89" s="80"/>
      <c r="AQ89" s="80"/>
      <c r="AR89" s="80"/>
      <c r="AS89" s="80"/>
      <c r="AT89" s="81"/>
      <c r="AU89" s="86">
        <f>AT73/1000</f>
        <v>20</v>
      </c>
      <c r="AV89" s="87"/>
      <c r="AW89" s="87"/>
      <c r="AX89" s="87"/>
      <c r="AY89" s="87"/>
      <c r="AZ89" s="87"/>
      <c r="BA89" s="86"/>
      <c r="BB89" s="87"/>
      <c r="BC89" s="87"/>
      <c r="BD89" s="87"/>
      <c r="BE89" s="87"/>
      <c r="BF89" s="87"/>
      <c r="BG89" s="86">
        <f>AU89+BA89</f>
        <v>20</v>
      </c>
      <c r="BH89" s="87"/>
      <c r="BI89" s="87"/>
      <c r="BJ89" s="87"/>
      <c r="BK89" s="87"/>
      <c r="BL89" s="87"/>
      <c r="BN89" s="10"/>
    </row>
    <row r="90" spans="1:66" ht="25.5" customHeight="1">
      <c r="A90" s="136"/>
      <c r="B90" s="136"/>
      <c r="C90" s="60" t="s">
        <v>39</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71" t="s">
        <v>26</v>
      </c>
      <c r="AF90" s="71"/>
      <c r="AG90" s="71"/>
      <c r="AH90" s="71"/>
      <c r="AI90" s="71"/>
      <c r="AJ90" s="79" t="s">
        <v>45</v>
      </c>
      <c r="AK90" s="80"/>
      <c r="AL90" s="80"/>
      <c r="AM90" s="80"/>
      <c r="AN90" s="80"/>
      <c r="AO90" s="80"/>
      <c r="AP90" s="80"/>
      <c r="AQ90" s="80"/>
      <c r="AR90" s="80"/>
      <c r="AS90" s="80"/>
      <c r="AT90" s="81"/>
      <c r="AU90" s="57">
        <v>6</v>
      </c>
      <c r="AV90" s="55"/>
      <c r="AW90" s="55"/>
      <c r="AX90" s="55"/>
      <c r="AY90" s="55"/>
      <c r="AZ90" s="55"/>
      <c r="BA90" s="57"/>
      <c r="BB90" s="55"/>
      <c r="BC90" s="55"/>
      <c r="BD90" s="55"/>
      <c r="BE90" s="55"/>
      <c r="BF90" s="55"/>
      <c r="BG90" s="57">
        <f>AU90+BA90</f>
        <v>6</v>
      </c>
      <c r="BH90" s="55"/>
      <c r="BI90" s="55"/>
      <c r="BJ90" s="55"/>
      <c r="BK90" s="55"/>
      <c r="BL90" s="55"/>
      <c r="BN90" s="10"/>
    </row>
    <row r="91" spans="1:66" ht="25.5" customHeight="1">
      <c r="A91" s="136"/>
      <c r="B91" s="136"/>
      <c r="C91" s="60" t="s">
        <v>49</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71" t="s">
        <v>32</v>
      </c>
      <c r="AF91" s="71"/>
      <c r="AG91" s="71"/>
      <c r="AH91" s="71"/>
      <c r="AI91" s="71"/>
      <c r="AJ91" s="79" t="s">
        <v>25</v>
      </c>
      <c r="AK91" s="80"/>
      <c r="AL91" s="80"/>
      <c r="AM91" s="80"/>
      <c r="AN91" s="80"/>
      <c r="AO91" s="80"/>
      <c r="AP91" s="80"/>
      <c r="AQ91" s="80"/>
      <c r="AR91" s="80"/>
      <c r="AS91" s="80"/>
      <c r="AT91" s="81"/>
      <c r="AU91" s="59">
        <f>AV60/1000</f>
        <v>35</v>
      </c>
      <c r="AV91" s="59"/>
      <c r="AW91" s="59"/>
      <c r="AX91" s="59"/>
      <c r="AY91" s="59"/>
      <c r="AZ91" s="86"/>
      <c r="BA91" s="59"/>
      <c r="BB91" s="59"/>
      <c r="BC91" s="59"/>
      <c r="BD91" s="59"/>
      <c r="BE91" s="59"/>
      <c r="BF91" s="59"/>
      <c r="BG91" s="112">
        <f>AU91</f>
        <v>35</v>
      </c>
      <c r="BH91" s="59"/>
      <c r="BI91" s="59"/>
      <c r="BJ91" s="59"/>
      <c r="BK91" s="59"/>
      <c r="BL91" s="113"/>
      <c r="BN91" s="10"/>
    </row>
    <row r="92" spans="1:66" ht="12.75" hidden="1">
      <c r="A92" s="136"/>
      <c r="B92" s="136"/>
      <c r="C92" s="60" t="s">
        <v>147</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71" t="s">
        <v>32</v>
      </c>
      <c r="AF92" s="71"/>
      <c r="AG92" s="71"/>
      <c r="AH92" s="71"/>
      <c r="AI92" s="71"/>
      <c r="AJ92" s="79" t="s">
        <v>25</v>
      </c>
      <c r="AK92" s="80"/>
      <c r="AL92" s="80"/>
      <c r="AM92" s="80"/>
      <c r="AN92" s="80"/>
      <c r="AO92" s="80"/>
      <c r="AP92" s="80"/>
      <c r="AQ92" s="80"/>
      <c r="AR92" s="80"/>
      <c r="AS92" s="80"/>
      <c r="AT92" s="81"/>
      <c r="AU92" s="59">
        <v>0</v>
      </c>
      <c r="AV92" s="59"/>
      <c r="AW92" s="59"/>
      <c r="AX92" s="59"/>
      <c r="AY92" s="59"/>
      <c r="AZ92" s="86"/>
      <c r="BA92" s="59"/>
      <c r="BB92" s="59"/>
      <c r="BC92" s="59"/>
      <c r="BD92" s="59"/>
      <c r="BE92" s="59"/>
      <c r="BF92" s="59"/>
      <c r="BG92" s="112">
        <f>AU92</f>
        <v>0</v>
      </c>
      <c r="BH92" s="59"/>
      <c r="BI92" s="59"/>
      <c r="BJ92" s="59"/>
      <c r="BK92" s="59"/>
      <c r="BL92" s="113"/>
      <c r="BN92" s="10"/>
    </row>
    <row r="93" spans="1:66" ht="25.5" customHeight="1">
      <c r="A93" s="136"/>
      <c r="B93" s="136"/>
      <c r="C93" s="60" t="s">
        <v>117</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71" t="s">
        <v>32</v>
      </c>
      <c r="AF93" s="71"/>
      <c r="AG93" s="71"/>
      <c r="AH93" s="71"/>
      <c r="AI93" s="71"/>
      <c r="AJ93" s="79" t="s">
        <v>25</v>
      </c>
      <c r="AK93" s="80"/>
      <c r="AL93" s="80"/>
      <c r="AM93" s="80"/>
      <c r="AN93" s="80"/>
      <c r="AO93" s="80"/>
      <c r="AP93" s="80"/>
      <c r="AQ93" s="80"/>
      <c r="AR93" s="80"/>
      <c r="AS93" s="80"/>
      <c r="AT93" s="81"/>
      <c r="AU93" s="59">
        <f>AV61/1000</f>
        <v>97</v>
      </c>
      <c r="AV93" s="59"/>
      <c r="AW93" s="59"/>
      <c r="AX93" s="59"/>
      <c r="AY93" s="59"/>
      <c r="AZ93" s="86"/>
      <c r="BA93" s="59"/>
      <c r="BB93" s="59"/>
      <c r="BC93" s="59"/>
      <c r="BD93" s="59"/>
      <c r="BE93" s="59"/>
      <c r="BF93" s="59"/>
      <c r="BG93" s="112">
        <f>AU93</f>
        <v>97</v>
      </c>
      <c r="BH93" s="59"/>
      <c r="BI93" s="59"/>
      <c r="BJ93" s="59"/>
      <c r="BK93" s="59"/>
      <c r="BL93" s="113"/>
      <c r="BN93" s="10"/>
    </row>
    <row r="94" spans="1:66" ht="25.5" customHeight="1">
      <c r="A94" s="136"/>
      <c r="B94" s="136"/>
      <c r="C94" s="180" t="s">
        <v>142</v>
      </c>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2"/>
      <c r="AE94" s="71" t="s">
        <v>32</v>
      </c>
      <c r="AF94" s="71"/>
      <c r="AG94" s="71"/>
      <c r="AH94" s="71"/>
      <c r="AI94" s="71"/>
      <c r="AJ94" s="79" t="s">
        <v>25</v>
      </c>
      <c r="AK94" s="80"/>
      <c r="AL94" s="80"/>
      <c r="AM94" s="80"/>
      <c r="AN94" s="80"/>
      <c r="AO94" s="80"/>
      <c r="AP94" s="80"/>
      <c r="AQ94" s="80"/>
      <c r="AR94" s="80"/>
      <c r="AS94" s="80"/>
      <c r="AT94" s="81"/>
      <c r="AU94" s="59">
        <f>AV62/1000</f>
        <v>15.196</v>
      </c>
      <c r="AV94" s="59"/>
      <c r="AW94" s="59"/>
      <c r="AX94" s="59"/>
      <c r="AY94" s="59"/>
      <c r="AZ94" s="86"/>
      <c r="BA94" s="59"/>
      <c r="BB94" s="59"/>
      <c r="BC94" s="59"/>
      <c r="BD94" s="59"/>
      <c r="BE94" s="59"/>
      <c r="BF94" s="59"/>
      <c r="BG94" s="112">
        <f>AU94</f>
        <v>15.196</v>
      </c>
      <c r="BH94" s="59"/>
      <c r="BI94" s="59"/>
      <c r="BJ94" s="59"/>
      <c r="BK94" s="59"/>
      <c r="BL94" s="113"/>
      <c r="BN94" s="10"/>
    </row>
    <row r="95" spans="1:64" ht="12.75" customHeight="1">
      <c r="A95" s="136">
        <v>2</v>
      </c>
      <c r="B95" s="136"/>
      <c r="C95" s="85" t="s">
        <v>19</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71"/>
      <c r="AF95" s="71"/>
      <c r="AG95" s="71"/>
      <c r="AH95" s="71"/>
      <c r="AI95" s="71"/>
      <c r="AJ95" s="79"/>
      <c r="AK95" s="80"/>
      <c r="AL95" s="80"/>
      <c r="AM95" s="80"/>
      <c r="AN95" s="80"/>
      <c r="AO95" s="80"/>
      <c r="AP95" s="80"/>
      <c r="AQ95" s="80"/>
      <c r="AR95" s="80"/>
      <c r="AS95" s="80"/>
      <c r="AT95" s="81"/>
      <c r="AU95" s="86"/>
      <c r="AV95" s="87"/>
      <c r="AW95" s="87"/>
      <c r="AX95" s="87"/>
      <c r="AY95" s="87"/>
      <c r="AZ95" s="87"/>
      <c r="BA95" s="59"/>
      <c r="BB95" s="59"/>
      <c r="BC95" s="59"/>
      <c r="BD95" s="59"/>
      <c r="BE95" s="59"/>
      <c r="BF95" s="59"/>
      <c r="BG95" s="87"/>
      <c r="BH95" s="87"/>
      <c r="BI95" s="87"/>
      <c r="BJ95" s="87"/>
      <c r="BK95" s="87"/>
      <c r="BL95" s="100"/>
    </row>
    <row r="96" spans="1:64" ht="12.75" customHeight="1">
      <c r="A96" s="136"/>
      <c r="B96" s="136"/>
      <c r="C96" s="53" t="s">
        <v>87</v>
      </c>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116" t="s">
        <v>26</v>
      </c>
      <c r="AF96" s="117"/>
      <c r="AG96" s="117"/>
      <c r="AH96" s="117"/>
      <c r="AI96" s="118"/>
      <c r="AJ96" s="61" t="s">
        <v>33</v>
      </c>
      <c r="AK96" s="62"/>
      <c r="AL96" s="62"/>
      <c r="AM96" s="62"/>
      <c r="AN96" s="62"/>
      <c r="AO96" s="62"/>
      <c r="AP96" s="62"/>
      <c r="AQ96" s="62"/>
      <c r="AR96" s="62"/>
      <c r="AS96" s="62"/>
      <c r="AT96" s="63"/>
      <c r="AU96" s="57">
        <v>141</v>
      </c>
      <c r="AV96" s="55"/>
      <c r="AW96" s="55"/>
      <c r="AX96" s="55"/>
      <c r="AY96" s="55"/>
      <c r="AZ96" s="55"/>
      <c r="BA96" s="58"/>
      <c r="BB96" s="58"/>
      <c r="BC96" s="58"/>
      <c r="BD96" s="58"/>
      <c r="BE96" s="58"/>
      <c r="BF96" s="58"/>
      <c r="BG96" s="55">
        <f>AU96+BA96</f>
        <v>141</v>
      </c>
      <c r="BH96" s="55"/>
      <c r="BI96" s="55"/>
      <c r="BJ96" s="55"/>
      <c r="BK96" s="55"/>
      <c r="BL96" s="56"/>
    </row>
    <row r="97" spans="1:64" ht="12.75" customHeight="1">
      <c r="A97" s="136"/>
      <c r="B97" s="136"/>
      <c r="C97" s="102" t="s">
        <v>88</v>
      </c>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4"/>
      <c r="AE97" s="119"/>
      <c r="AF97" s="120"/>
      <c r="AG97" s="120"/>
      <c r="AH97" s="120"/>
      <c r="AI97" s="121"/>
      <c r="AJ97" s="64"/>
      <c r="AK97" s="65"/>
      <c r="AL97" s="65"/>
      <c r="AM97" s="65"/>
      <c r="AN97" s="65"/>
      <c r="AO97" s="65"/>
      <c r="AP97" s="65"/>
      <c r="AQ97" s="65"/>
      <c r="AR97" s="65"/>
      <c r="AS97" s="65"/>
      <c r="AT97" s="66"/>
      <c r="AU97" s="57">
        <v>60</v>
      </c>
      <c r="AV97" s="55"/>
      <c r="AW97" s="55"/>
      <c r="AX97" s="55"/>
      <c r="AY97" s="55"/>
      <c r="AZ97" s="55"/>
      <c r="BA97" s="58"/>
      <c r="BB97" s="58"/>
      <c r="BC97" s="58"/>
      <c r="BD97" s="58"/>
      <c r="BE97" s="58"/>
      <c r="BF97" s="58"/>
      <c r="BG97" s="55">
        <f>AU97+BA97</f>
        <v>60</v>
      </c>
      <c r="BH97" s="55"/>
      <c r="BI97" s="55"/>
      <c r="BJ97" s="55"/>
      <c r="BK97" s="55"/>
      <c r="BL97" s="56"/>
    </row>
    <row r="98" spans="1:64" ht="12.75" customHeight="1">
      <c r="A98" s="136"/>
      <c r="B98" s="136"/>
      <c r="C98" s="102" t="s">
        <v>89</v>
      </c>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4"/>
      <c r="AE98" s="122"/>
      <c r="AF98" s="123"/>
      <c r="AG98" s="123"/>
      <c r="AH98" s="123"/>
      <c r="AI98" s="124"/>
      <c r="AJ98" s="67"/>
      <c r="AK98" s="68"/>
      <c r="AL98" s="68"/>
      <c r="AM98" s="68"/>
      <c r="AN98" s="68"/>
      <c r="AO98" s="68"/>
      <c r="AP98" s="68"/>
      <c r="AQ98" s="68"/>
      <c r="AR98" s="68"/>
      <c r="AS98" s="68"/>
      <c r="AT98" s="69"/>
      <c r="AU98" s="57">
        <v>80</v>
      </c>
      <c r="AV98" s="55"/>
      <c r="AW98" s="55"/>
      <c r="AX98" s="55"/>
      <c r="AY98" s="55"/>
      <c r="AZ98" s="55"/>
      <c r="BA98" s="58"/>
      <c r="BB98" s="58"/>
      <c r="BC98" s="58"/>
      <c r="BD98" s="58"/>
      <c r="BE98" s="58"/>
      <c r="BF98" s="58"/>
      <c r="BG98" s="55">
        <f>AU98+BA98</f>
        <v>80</v>
      </c>
      <c r="BH98" s="55"/>
      <c r="BI98" s="55"/>
      <c r="BJ98" s="55"/>
      <c r="BK98" s="55"/>
      <c r="BL98" s="56"/>
    </row>
    <row r="99" spans="1:64" ht="15" customHeight="1">
      <c r="A99" s="136"/>
      <c r="B99" s="136"/>
      <c r="C99" s="53" t="s">
        <v>34</v>
      </c>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71" t="s">
        <v>26</v>
      </c>
      <c r="AF99" s="71"/>
      <c r="AG99" s="71"/>
      <c r="AH99" s="71"/>
      <c r="AI99" s="71"/>
      <c r="AJ99" s="79" t="s">
        <v>35</v>
      </c>
      <c r="AK99" s="80"/>
      <c r="AL99" s="80"/>
      <c r="AM99" s="80"/>
      <c r="AN99" s="80"/>
      <c r="AO99" s="80"/>
      <c r="AP99" s="80"/>
      <c r="AQ99" s="80"/>
      <c r="AR99" s="80"/>
      <c r="AS99" s="80"/>
      <c r="AT99" s="81"/>
      <c r="AU99" s="57">
        <v>28</v>
      </c>
      <c r="AV99" s="55"/>
      <c r="AW99" s="55"/>
      <c r="AX99" s="55"/>
      <c r="AY99" s="55"/>
      <c r="AZ99" s="55"/>
      <c r="BA99" s="58"/>
      <c r="BB99" s="58"/>
      <c r="BC99" s="58"/>
      <c r="BD99" s="58"/>
      <c r="BE99" s="58"/>
      <c r="BF99" s="58"/>
      <c r="BG99" s="55">
        <f>AU99+BA99</f>
        <v>28</v>
      </c>
      <c r="BH99" s="55"/>
      <c r="BI99" s="55"/>
      <c r="BJ99" s="55"/>
      <c r="BK99" s="55"/>
      <c r="BL99" s="56"/>
    </row>
    <row r="100" spans="1:64" ht="15" customHeight="1">
      <c r="A100" s="136"/>
      <c r="B100" s="136"/>
      <c r="C100" s="60" t="s">
        <v>129</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71" t="s">
        <v>26</v>
      </c>
      <c r="AF100" s="71"/>
      <c r="AG100" s="71"/>
      <c r="AH100" s="71"/>
      <c r="AI100" s="71"/>
      <c r="AJ100" s="79" t="s">
        <v>38</v>
      </c>
      <c r="AK100" s="80"/>
      <c r="AL100" s="80"/>
      <c r="AM100" s="80"/>
      <c r="AN100" s="80"/>
      <c r="AO100" s="80"/>
      <c r="AP100" s="80"/>
      <c r="AQ100" s="80"/>
      <c r="AR100" s="80"/>
      <c r="AS100" s="80"/>
      <c r="AT100" s="81"/>
      <c r="AU100" s="57">
        <v>56</v>
      </c>
      <c r="AV100" s="55"/>
      <c r="AW100" s="55"/>
      <c r="AX100" s="55"/>
      <c r="AY100" s="55"/>
      <c r="AZ100" s="55"/>
      <c r="BA100" s="58"/>
      <c r="BB100" s="58"/>
      <c r="BC100" s="58"/>
      <c r="BD100" s="58"/>
      <c r="BE100" s="58"/>
      <c r="BF100" s="58"/>
      <c r="BG100" s="55">
        <f>AU100</f>
        <v>56</v>
      </c>
      <c r="BH100" s="55"/>
      <c r="BI100" s="55"/>
      <c r="BJ100" s="55"/>
      <c r="BK100" s="55"/>
      <c r="BL100" s="56"/>
    </row>
    <row r="101" spans="1:64" ht="13.5" customHeight="1">
      <c r="A101" s="136"/>
      <c r="B101" s="136"/>
      <c r="C101" s="60" t="s">
        <v>53</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71" t="s">
        <v>26</v>
      </c>
      <c r="AF101" s="71"/>
      <c r="AG101" s="71"/>
      <c r="AH101" s="71"/>
      <c r="AI101" s="71"/>
      <c r="AJ101" s="79" t="s">
        <v>35</v>
      </c>
      <c r="AK101" s="80"/>
      <c r="AL101" s="80"/>
      <c r="AM101" s="80"/>
      <c r="AN101" s="80"/>
      <c r="AO101" s="80"/>
      <c r="AP101" s="80"/>
      <c r="AQ101" s="80"/>
      <c r="AR101" s="80"/>
      <c r="AS101" s="80"/>
      <c r="AT101" s="81"/>
      <c r="AU101" s="57">
        <v>100</v>
      </c>
      <c r="AV101" s="55"/>
      <c r="AW101" s="55"/>
      <c r="AX101" s="55"/>
      <c r="AY101" s="55"/>
      <c r="AZ101" s="55"/>
      <c r="BA101" s="88"/>
      <c r="BB101" s="88"/>
      <c r="BC101" s="88"/>
      <c r="BD101" s="88"/>
      <c r="BE101" s="88"/>
      <c r="BF101" s="88"/>
      <c r="BG101" s="55">
        <f>AU101+BA101</f>
        <v>100</v>
      </c>
      <c r="BH101" s="55"/>
      <c r="BI101" s="55"/>
      <c r="BJ101" s="55"/>
      <c r="BK101" s="55"/>
      <c r="BL101" s="56"/>
    </row>
    <row r="102" spans="1:64" ht="15" customHeight="1" hidden="1">
      <c r="A102" s="136"/>
      <c r="B102" s="136"/>
      <c r="C102" s="60" t="s">
        <v>126</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71" t="s">
        <v>26</v>
      </c>
      <c r="AF102" s="71"/>
      <c r="AG102" s="71"/>
      <c r="AH102" s="71"/>
      <c r="AI102" s="71"/>
      <c r="AJ102" s="79" t="s">
        <v>81</v>
      </c>
      <c r="AK102" s="80"/>
      <c r="AL102" s="80"/>
      <c r="AM102" s="80"/>
      <c r="AN102" s="80"/>
      <c r="AO102" s="80"/>
      <c r="AP102" s="80"/>
      <c r="AQ102" s="80"/>
      <c r="AR102" s="80"/>
      <c r="AS102" s="80"/>
      <c r="AT102" s="81"/>
      <c r="AU102" s="57">
        <v>10</v>
      </c>
      <c r="AV102" s="55"/>
      <c r="AW102" s="55"/>
      <c r="AX102" s="55"/>
      <c r="AY102" s="55"/>
      <c r="AZ102" s="55"/>
      <c r="BA102" s="89"/>
      <c r="BB102" s="90"/>
      <c r="BC102" s="90"/>
      <c r="BD102" s="90"/>
      <c r="BE102" s="90"/>
      <c r="BF102" s="90"/>
      <c r="BG102" s="114">
        <f>AU102+BA102</f>
        <v>10</v>
      </c>
      <c r="BH102" s="115"/>
      <c r="BI102" s="115"/>
      <c r="BJ102" s="115"/>
      <c r="BK102" s="115"/>
      <c r="BL102" s="115"/>
    </row>
    <row r="103" spans="1:64" ht="6" customHeight="1" hidden="1">
      <c r="A103" s="136"/>
      <c r="B103" s="136"/>
      <c r="C103" s="60" t="s">
        <v>127</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71" t="s">
        <v>26</v>
      </c>
      <c r="AF103" s="71"/>
      <c r="AG103" s="71"/>
      <c r="AH103" s="71"/>
      <c r="AI103" s="71"/>
      <c r="AJ103" s="79" t="s">
        <v>81</v>
      </c>
      <c r="AK103" s="80"/>
      <c r="AL103" s="80"/>
      <c r="AM103" s="80"/>
      <c r="AN103" s="80"/>
      <c r="AO103" s="80"/>
      <c r="AP103" s="80"/>
      <c r="AQ103" s="80"/>
      <c r="AR103" s="80"/>
      <c r="AS103" s="80"/>
      <c r="AT103" s="81"/>
      <c r="AU103" s="57"/>
      <c r="AV103" s="55"/>
      <c r="AW103" s="55"/>
      <c r="AX103" s="55"/>
      <c r="AY103" s="55"/>
      <c r="AZ103" s="55"/>
      <c r="BA103" s="89"/>
      <c r="BB103" s="90"/>
      <c r="BC103" s="90"/>
      <c r="BD103" s="90"/>
      <c r="BE103" s="90"/>
      <c r="BF103" s="90"/>
      <c r="BG103" s="114">
        <f>AU103+BA103</f>
        <v>0</v>
      </c>
      <c r="BH103" s="115"/>
      <c r="BI103" s="115"/>
      <c r="BJ103" s="115"/>
      <c r="BK103" s="115"/>
      <c r="BL103" s="115"/>
    </row>
    <row r="104" spans="1:64" ht="26.25" customHeight="1">
      <c r="A104" s="136"/>
      <c r="B104" s="136"/>
      <c r="C104" s="60" t="s">
        <v>43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71" t="s">
        <v>26</v>
      </c>
      <c r="AF104" s="71"/>
      <c r="AG104" s="71"/>
      <c r="AH104" s="71"/>
      <c r="AI104" s="71"/>
      <c r="AJ104" s="79" t="s">
        <v>40</v>
      </c>
      <c r="AK104" s="80"/>
      <c r="AL104" s="80"/>
      <c r="AM104" s="80"/>
      <c r="AN104" s="80"/>
      <c r="AO104" s="80"/>
      <c r="AP104" s="80"/>
      <c r="AQ104" s="80"/>
      <c r="AR104" s="80"/>
      <c r="AS104" s="80"/>
      <c r="AT104" s="81"/>
      <c r="AU104" s="57">
        <v>5</v>
      </c>
      <c r="AV104" s="55"/>
      <c r="AW104" s="55"/>
      <c r="AX104" s="55"/>
      <c r="AY104" s="55"/>
      <c r="AZ104" s="55"/>
      <c r="BA104" s="89"/>
      <c r="BB104" s="90"/>
      <c r="BC104" s="90"/>
      <c r="BD104" s="90"/>
      <c r="BE104" s="90"/>
      <c r="BF104" s="90"/>
      <c r="BG104" s="57">
        <f>AU104+BA104</f>
        <v>5</v>
      </c>
      <c r="BH104" s="55"/>
      <c r="BI104" s="55"/>
      <c r="BJ104" s="55"/>
      <c r="BK104" s="55"/>
      <c r="BL104" s="55"/>
    </row>
    <row r="105" spans="1:64" ht="15" customHeight="1">
      <c r="A105" s="136"/>
      <c r="B105" s="136"/>
      <c r="C105" s="60" t="s">
        <v>128</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71" t="s">
        <v>26</v>
      </c>
      <c r="AF105" s="71"/>
      <c r="AG105" s="71"/>
      <c r="AH105" s="71"/>
      <c r="AI105" s="71"/>
      <c r="AJ105" s="79" t="s">
        <v>47</v>
      </c>
      <c r="AK105" s="80"/>
      <c r="AL105" s="80"/>
      <c r="AM105" s="80"/>
      <c r="AN105" s="80"/>
      <c r="AO105" s="80"/>
      <c r="AP105" s="80"/>
      <c r="AQ105" s="80"/>
      <c r="AR105" s="80"/>
      <c r="AS105" s="80"/>
      <c r="AT105" s="81"/>
      <c r="AU105" s="58">
        <v>5</v>
      </c>
      <c r="AV105" s="58"/>
      <c r="AW105" s="58"/>
      <c r="AX105" s="58"/>
      <c r="AY105" s="58"/>
      <c r="AZ105" s="57"/>
      <c r="BA105" s="58"/>
      <c r="BB105" s="58"/>
      <c r="BC105" s="58"/>
      <c r="BD105" s="58"/>
      <c r="BE105" s="58"/>
      <c r="BF105" s="58"/>
      <c r="BG105" s="125">
        <f>AU105</f>
        <v>5</v>
      </c>
      <c r="BH105" s="58"/>
      <c r="BI105" s="58"/>
      <c r="BJ105" s="58"/>
      <c r="BK105" s="58"/>
      <c r="BL105" s="126"/>
    </row>
    <row r="106" spans="1:64" ht="15" customHeight="1">
      <c r="A106" s="136"/>
      <c r="B106" s="136"/>
      <c r="C106" s="60" t="s">
        <v>118</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71" t="s">
        <v>26</v>
      </c>
      <c r="AF106" s="71"/>
      <c r="AG106" s="71"/>
      <c r="AH106" s="71"/>
      <c r="AI106" s="71"/>
      <c r="AJ106" s="79" t="s">
        <v>119</v>
      </c>
      <c r="AK106" s="80"/>
      <c r="AL106" s="80"/>
      <c r="AM106" s="80"/>
      <c r="AN106" s="80"/>
      <c r="AO106" s="80"/>
      <c r="AP106" s="80"/>
      <c r="AQ106" s="80"/>
      <c r="AR106" s="80"/>
      <c r="AS106" s="80"/>
      <c r="AT106" s="81"/>
      <c r="AU106" s="58">
        <f>19-4-5</f>
        <v>10</v>
      </c>
      <c r="AV106" s="58"/>
      <c r="AW106" s="58"/>
      <c r="AX106" s="58"/>
      <c r="AY106" s="58"/>
      <c r="AZ106" s="57"/>
      <c r="BA106" s="58"/>
      <c r="BB106" s="58"/>
      <c r="BC106" s="58"/>
      <c r="BD106" s="58"/>
      <c r="BE106" s="58"/>
      <c r="BF106" s="58"/>
      <c r="BG106" s="125">
        <f>AU106</f>
        <v>10</v>
      </c>
      <c r="BH106" s="58"/>
      <c r="BI106" s="58"/>
      <c r="BJ106" s="58"/>
      <c r="BK106" s="58"/>
      <c r="BL106" s="126"/>
    </row>
    <row r="107" spans="1:64" ht="15" customHeight="1">
      <c r="A107" s="136"/>
      <c r="B107" s="136"/>
      <c r="C107" s="180" t="s">
        <v>145</v>
      </c>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2"/>
      <c r="AE107" s="71" t="s">
        <v>26</v>
      </c>
      <c r="AF107" s="71"/>
      <c r="AG107" s="71"/>
      <c r="AH107" s="71"/>
      <c r="AI107" s="71"/>
      <c r="AJ107" s="79" t="s">
        <v>146</v>
      </c>
      <c r="AK107" s="80"/>
      <c r="AL107" s="80"/>
      <c r="AM107" s="80"/>
      <c r="AN107" s="80"/>
      <c r="AO107" s="80"/>
      <c r="AP107" s="80"/>
      <c r="AQ107" s="80"/>
      <c r="AR107" s="80"/>
      <c r="AS107" s="80"/>
      <c r="AT107" s="81"/>
      <c r="AU107" s="57">
        <v>15</v>
      </c>
      <c r="AV107" s="55"/>
      <c r="AW107" s="55"/>
      <c r="AX107" s="55"/>
      <c r="AY107" s="55"/>
      <c r="AZ107" s="125"/>
      <c r="BA107" s="57"/>
      <c r="BB107" s="55"/>
      <c r="BC107" s="55"/>
      <c r="BD107" s="55"/>
      <c r="BE107" s="55"/>
      <c r="BF107" s="125"/>
      <c r="BG107" s="125">
        <f>AU107</f>
        <v>15</v>
      </c>
      <c r="BH107" s="58"/>
      <c r="BI107" s="58"/>
      <c r="BJ107" s="58"/>
      <c r="BK107" s="58"/>
      <c r="BL107" s="126"/>
    </row>
    <row r="108" spans="1:64" ht="14.25" customHeight="1">
      <c r="A108" s="174">
        <v>3</v>
      </c>
      <c r="B108" s="175"/>
      <c r="C108" s="82" t="s">
        <v>20</v>
      </c>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4"/>
      <c r="AE108" s="76"/>
      <c r="AF108" s="77"/>
      <c r="AG108" s="77"/>
      <c r="AH108" s="77"/>
      <c r="AI108" s="78"/>
      <c r="AJ108" s="79"/>
      <c r="AK108" s="80"/>
      <c r="AL108" s="80"/>
      <c r="AM108" s="80"/>
      <c r="AN108" s="80"/>
      <c r="AO108" s="80"/>
      <c r="AP108" s="80"/>
      <c r="AQ108" s="80"/>
      <c r="AR108" s="80"/>
      <c r="AS108" s="80"/>
      <c r="AT108" s="81"/>
      <c r="AU108" s="86"/>
      <c r="AV108" s="87"/>
      <c r="AW108" s="87"/>
      <c r="AX108" s="87"/>
      <c r="AY108" s="87"/>
      <c r="AZ108" s="87"/>
      <c r="BA108" s="59"/>
      <c r="BB108" s="59"/>
      <c r="BC108" s="59"/>
      <c r="BD108" s="59"/>
      <c r="BE108" s="59"/>
      <c r="BF108" s="59"/>
      <c r="BG108" s="87"/>
      <c r="BH108" s="87"/>
      <c r="BI108" s="87"/>
      <c r="BJ108" s="87"/>
      <c r="BK108" s="87"/>
      <c r="BL108" s="100"/>
    </row>
    <row r="109" spans="1:64" ht="14.25" customHeight="1">
      <c r="A109" s="174"/>
      <c r="B109" s="175"/>
      <c r="C109" s="53" t="s">
        <v>36</v>
      </c>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76" t="s">
        <v>26</v>
      </c>
      <c r="AF109" s="77"/>
      <c r="AG109" s="77"/>
      <c r="AH109" s="77"/>
      <c r="AI109" s="78"/>
      <c r="AJ109" s="79" t="s">
        <v>35</v>
      </c>
      <c r="AK109" s="80"/>
      <c r="AL109" s="80"/>
      <c r="AM109" s="80"/>
      <c r="AN109" s="80"/>
      <c r="AO109" s="80"/>
      <c r="AP109" s="80"/>
      <c r="AQ109" s="80"/>
      <c r="AR109" s="80"/>
      <c r="AS109" s="80"/>
      <c r="AT109" s="81"/>
      <c r="AU109" s="57">
        <v>28</v>
      </c>
      <c r="AV109" s="55"/>
      <c r="AW109" s="55"/>
      <c r="AX109" s="55"/>
      <c r="AY109" s="55"/>
      <c r="AZ109" s="55"/>
      <c r="BA109" s="58"/>
      <c r="BB109" s="58"/>
      <c r="BC109" s="58"/>
      <c r="BD109" s="58"/>
      <c r="BE109" s="58"/>
      <c r="BF109" s="58"/>
      <c r="BG109" s="55">
        <f>AU109+BA109</f>
        <v>28</v>
      </c>
      <c r="BH109" s="55"/>
      <c r="BI109" s="55"/>
      <c r="BJ109" s="55"/>
      <c r="BK109" s="55"/>
      <c r="BL109" s="56"/>
    </row>
    <row r="110" spans="1:64" ht="15" customHeight="1">
      <c r="A110" s="174"/>
      <c r="B110" s="175"/>
      <c r="C110" s="53" t="s">
        <v>50</v>
      </c>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71" t="s">
        <v>27</v>
      </c>
      <c r="AF110" s="71"/>
      <c r="AG110" s="71"/>
      <c r="AH110" s="71"/>
      <c r="AI110" s="71"/>
      <c r="AJ110" s="79" t="s">
        <v>120</v>
      </c>
      <c r="AK110" s="80"/>
      <c r="AL110" s="80"/>
      <c r="AM110" s="80"/>
      <c r="AN110" s="80"/>
      <c r="AO110" s="80"/>
      <c r="AP110" s="80"/>
      <c r="AQ110" s="80"/>
      <c r="AR110" s="80"/>
      <c r="AS110" s="80"/>
      <c r="AT110" s="81"/>
      <c r="AU110" s="86">
        <f>AU84/AU96*1000</f>
        <v>248.22695035460993</v>
      </c>
      <c r="AV110" s="87"/>
      <c r="AW110" s="87"/>
      <c r="AX110" s="87"/>
      <c r="AY110" s="87"/>
      <c r="AZ110" s="87"/>
      <c r="BA110" s="59"/>
      <c r="BB110" s="59"/>
      <c r="BC110" s="59"/>
      <c r="BD110" s="59"/>
      <c r="BE110" s="59"/>
      <c r="BF110" s="59"/>
      <c r="BG110" s="87">
        <f>AU110+BA110</f>
        <v>248.22695035460993</v>
      </c>
      <c r="BH110" s="87"/>
      <c r="BI110" s="87"/>
      <c r="BJ110" s="87"/>
      <c r="BK110" s="87"/>
      <c r="BL110" s="100"/>
    </row>
    <row r="111" spans="1:64" ht="15" customHeight="1">
      <c r="A111" s="174"/>
      <c r="B111" s="175"/>
      <c r="C111" s="60" t="s">
        <v>148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71" t="s">
        <v>27</v>
      </c>
      <c r="AF111" s="71"/>
      <c r="AG111" s="71"/>
      <c r="AH111" s="71"/>
      <c r="AI111" s="71"/>
      <c r="AJ111" s="79" t="s">
        <v>120</v>
      </c>
      <c r="AK111" s="80"/>
      <c r="AL111" s="80"/>
      <c r="AM111" s="80"/>
      <c r="AN111" s="80"/>
      <c r="AO111" s="80"/>
      <c r="AP111" s="80"/>
      <c r="AQ111" s="80"/>
      <c r="AR111" s="80"/>
      <c r="AS111" s="80"/>
      <c r="AT111" s="81"/>
      <c r="AU111" s="86">
        <f>AU85/AU100*1000</f>
        <v>1785.7142857142858</v>
      </c>
      <c r="AV111" s="87"/>
      <c r="AW111" s="87"/>
      <c r="AX111" s="87"/>
      <c r="AY111" s="87"/>
      <c r="AZ111" s="87"/>
      <c r="BA111" s="59"/>
      <c r="BB111" s="59"/>
      <c r="BC111" s="59"/>
      <c r="BD111" s="59"/>
      <c r="BE111" s="59"/>
      <c r="BF111" s="59"/>
      <c r="BG111" s="87">
        <f>AU111</f>
        <v>1785.7142857142858</v>
      </c>
      <c r="BH111" s="87"/>
      <c r="BI111" s="87"/>
      <c r="BJ111" s="87"/>
      <c r="BK111" s="87"/>
      <c r="BL111" s="100"/>
    </row>
    <row r="112" spans="1:64" ht="11.25" customHeight="1">
      <c r="A112" s="174"/>
      <c r="B112" s="175"/>
      <c r="C112" s="60" t="s">
        <v>54</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71" t="s">
        <v>26</v>
      </c>
      <c r="AF112" s="71"/>
      <c r="AG112" s="71"/>
      <c r="AH112" s="71"/>
      <c r="AI112" s="71"/>
      <c r="AJ112" s="79" t="s">
        <v>35</v>
      </c>
      <c r="AK112" s="80"/>
      <c r="AL112" s="80"/>
      <c r="AM112" s="80"/>
      <c r="AN112" s="80"/>
      <c r="AO112" s="80"/>
      <c r="AP112" s="80"/>
      <c r="AQ112" s="80"/>
      <c r="AR112" s="80"/>
      <c r="AS112" s="80"/>
      <c r="AT112" s="81"/>
      <c r="AU112" s="57">
        <v>100</v>
      </c>
      <c r="AV112" s="55"/>
      <c r="AW112" s="55"/>
      <c r="AX112" s="55"/>
      <c r="AY112" s="55"/>
      <c r="AZ112" s="55"/>
      <c r="BA112" s="88"/>
      <c r="BB112" s="88"/>
      <c r="BC112" s="88"/>
      <c r="BD112" s="88"/>
      <c r="BE112" s="88"/>
      <c r="BF112" s="88"/>
      <c r="BG112" s="55">
        <f>AU112+BA112</f>
        <v>100</v>
      </c>
      <c r="BH112" s="55"/>
      <c r="BI112" s="55"/>
      <c r="BJ112" s="55"/>
      <c r="BK112" s="55"/>
      <c r="BL112" s="56"/>
    </row>
    <row r="113" spans="1:64" ht="0.75" customHeight="1" hidden="1">
      <c r="A113" s="174"/>
      <c r="B113" s="175"/>
      <c r="C113" s="60" t="s">
        <v>125</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44" t="s">
        <v>32</v>
      </c>
      <c r="AF113" s="44"/>
      <c r="AG113" s="44"/>
      <c r="AH113" s="44"/>
      <c r="AI113" s="44"/>
      <c r="AJ113" s="79" t="s">
        <v>120</v>
      </c>
      <c r="AK113" s="80"/>
      <c r="AL113" s="80"/>
      <c r="AM113" s="80"/>
      <c r="AN113" s="80"/>
      <c r="AO113" s="80"/>
      <c r="AP113" s="80"/>
      <c r="AQ113" s="80"/>
      <c r="AR113" s="80"/>
      <c r="AS113" s="80"/>
      <c r="AT113" s="81"/>
      <c r="AU113" s="86" t="e">
        <f>SUM(AU87:AZ88)/AU103</f>
        <v>#DIV/0!</v>
      </c>
      <c r="AV113" s="87"/>
      <c r="AW113" s="87"/>
      <c r="AX113" s="87"/>
      <c r="AY113" s="87"/>
      <c r="AZ113" s="87"/>
      <c r="BA113" s="86"/>
      <c r="BB113" s="87"/>
      <c r="BC113" s="87"/>
      <c r="BD113" s="87"/>
      <c r="BE113" s="87"/>
      <c r="BF113" s="87"/>
      <c r="BG113" s="108" t="e">
        <f>AU113+BA113</f>
        <v>#DIV/0!</v>
      </c>
      <c r="BH113" s="105"/>
      <c r="BI113" s="105"/>
      <c r="BJ113" s="105"/>
      <c r="BK113" s="105"/>
      <c r="BL113" s="105"/>
    </row>
    <row r="114" spans="1:64" ht="15" customHeight="1">
      <c r="A114" s="174"/>
      <c r="B114" s="175"/>
      <c r="C114" s="60" t="s">
        <v>41</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71" t="s">
        <v>32</v>
      </c>
      <c r="AF114" s="71"/>
      <c r="AG114" s="71"/>
      <c r="AH114" s="71"/>
      <c r="AI114" s="71"/>
      <c r="AJ114" s="79" t="s">
        <v>120</v>
      </c>
      <c r="AK114" s="80"/>
      <c r="AL114" s="80"/>
      <c r="AM114" s="80"/>
      <c r="AN114" s="80"/>
      <c r="AO114" s="80"/>
      <c r="AP114" s="80"/>
      <c r="AQ114" s="80"/>
      <c r="AR114" s="80"/>
      <c r="AS114" s="80"/>
      <c r="AT114" s="81"/>
      <c r="AU114" s="86">
        <f>AU89/AU104</f>
        <v>4</v>
      </c>
      <c r="AV114" s="87"/>
      <c r="AW114" s="87"/>
      <c r="AX114" s="87"/>
      <c r="AY114" s="87"/>
      <c r="AZ114" s="87"/>
      <c r="BA114" s="86"/>
      <c r="BB114" s="87"/>
      <c r="BC114" s="87"/>
      <c r="BD114" s="87"/>
      <c r="BE114" s="87"/>
      <c r="BF114" s="87"/>
      <c r="BG114" s="86">
        <f>AU114+BA114</f>
        <v>4</v>
      </c>
      <c r="BH114" s="87"/>
      <c r="BI114" s="87"/>
      <c r="BJ114" s="87"/>
      <c r="BK114" s="87"/>
      <c r="BL114" s="87"/>
    </row>
    <row r="115" spans="1:64" ht="16.5" customHeight="1">
      <c r="A115" s="174"/>
      <c r="B115" s="175"/>
      <c r="C115" s="60" t="s">
        <v>149</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71" t="s">
        <v>32</v>
      </c>
      <c r="AF115" s="71"/>
      <c r="AG115" s="71"/>
      <c r="AH115" s="71"/>
      <c r="AI115" s="71"/>
      <c r="AJ115" s="79" t="s">
        <v>120</v>
      </c>
      <c r="AK115" s="80"/>
      <c r="AL115" s="80"/>
      <c r="AM115" s="80"/>
      <c r="AN115" s="80"/>
      <c r="AO115" s="80"/>
      <c r="AP115" s="80"/>
      <c r="AQ115" s="80"/>
      <c r="AR115" s="80"/>
      <c r="AS115" s="80"/>
      <c r="AT115" s="81"/>
      <c r="AU115" s="59">
        <f>(AU91+AU92)/AU105</f>
        <v>7</v>
      </c>
      <c r="AV115" s="59"/>
      <c r="AW115" s="59"/>
      <c r="AX115" s="59"/>
      <c r="AY115" s="59"/>
      <c r="AZ115" s="86"/>
      <c r="BA115" s="59"/>
      <c r="BB115" s="59"/>
      <c r="BC115" s="59"/>
      <c r="BD115" s="59"/>
      <c r="BE115" s="59"/>
      <c r="BF115" s="59"/>
      <c r="BG115" s="112">
        <f>AU115</f>
        <v>7</v>
      </c>
      <c r="BH115" s="59"/>
      <c r="BI115" s="59"/>
      <c r="BJ115" s="59"/>
      <c r="BK115" s="59"/>
      <c r="BL115" s="113"/>
    </row>
    <row r="116" spans="1:64" ht="15" customHeight="1">
      <c r="A116" s="174"/>
      <c r="B116" s="175"/>
      <c r="C116" s="60" t="s">
        <v>121</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71" t="s">
        <v>32</v>
      </c>
      <c r="AF116" s="71"/>
      <c r="AG116" s="71"/>
      <c r="AH116" s="71"/>
      <c r="AI116" s="71"/>
      <c r="AJ116" s="79" t="s">
        <v>120</v>
      </c>
      <c r="AK116" s="80"/>
      <c r="AL116" s="80"/>
      <c r="AM116" s="80"/>
      <c r="AN116" s="80"/>
      <c r="AO116" s="80"/>
      <c r="AP116" s="80"/>
      <c r="AQ116" s="80"/>
      <c r="AR116" s="80"/>
      <c r="AS116" s="80"/>
      <c r="AT116" s="81"/>
      <c r="AU116" s="59">
        <v>10</v>
      </c>
      <c r="AV116" s="59"/>
      <c r="AW116" s="59"/>
      <c r="AX116" s="59"/>
      <c r="AY116" s="59"/>
      <c r="AZ116" s="86"/>
      <c r="BA116" s="59"/>
      <c r="BB116" s="59"/>
      <c r="BC116" s="59"/>
      <c r="BD116" s="59"/>
      <c r="BE116" s="59"/>
      <c r="BF116" s="59"/>
      <c r="BG116" s="112">
        <f>AU116</f>
        <v>10</v>
      </c>
      <c r="BH116" s="59"/>
      <c r="BI116" s="59"/>
      <c r="BJ116" s="59"/>
      <c r="BK116" s="59"/>
      <c r="BL116" s="113"/>
    </row>
    <row r="117" spans="1:64" ht="14.25" customHeight="1">
      <c r="A117" s="174"/>
      <c r="B117" s="175"/>
      <c r="C117" s="180" t="s">
        <v>143</v>
      </c>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2"/>
      <c r="AE117" s="71" t="s">
        <v>32</v>
      </c>
      <c r="AF117" s="71"/>
      <c r="AG117" s="71"/>
      <c r="AH117" s="71"/>
      <c r="AI117" s="71"/>
      <c r="AJ117" s="79" t="s">
        <v>120</v>
      </c>
      <c r="AK117" s="80"/>
      <c r="AL117" s="80"/>
      <c r="AM117" s="80"/>
      <c r="AN117" s="80"/>
      <c r="AO117" s="80"/>
      <c r="AP117" s="80"/>
      <c r="AQ117" s="80"/>
      <c r="AR117" s="80"/>
      <c r="AS117" s="80"/>
      <c r="AT117" s="81"/>
      <c r="AU117" s="86">
        <f>AU94/AU107</f>
        <v>1.0130666666666666</v>
      </c>
      <c r="AV117" s="87"/>
      <c r="AW117" s="87"/>
      <c r="AX117" s="87"/>
      <c r="AY117" s="87"/>
      <c r="AZ117" s="112"/>
      <c r="BA117" s="86"/>
      <c r="BB117" s="87"/>
      <c r="BC117" s="87"/>
      <c r="BD117" s="87"/>
      <c r="BE117" s="87"/>
      <c r="BF117" s="112"/>
      <c r="BG117" s="86">
        <f>BG94/BG107</f>
        <v>1.0130666666666666</v>
      </c>
      <c r="BH117" s="87"/>
      <c r="BI117" s="87"/>
      <c r="BJ117" s="87"/>
      <c r="BK117" s="87"/>
      <c r="BL117" s="112"/>
    </row>
    <row r="118" spans="1:64" ht="14.25" customHeight="1">
      <c r="A118" s="183">
        <v>4</v>
      </c>
      <c r="B118" s="184"/>
      <c r="C118" s="85" t="s">
        <v>21</v>
      </c>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71"/>
      <c r="AF118" s="71"/>
      <c r="AG118" s="71"/>
      <c r="AH118" s="71"/>
      <c r="AI118" s="71"/>
      <c r="AJ118" s="79"/>
      <c r="AK118" s="80"/>
      <c r="AL118" s="80"/>
      <c r="AM118" s="80"/>
      <c r="AN118" s="80"/>
      <c r="AO118" s="80"/>
      <c r="AP118" s="80"/>
      <c r="AQ118" s="80"/>
      <c r="AR118" s="80"/>
      <c r="AS118" s="80"/>
      <c r="AT118" s="81"/>
      <c r="AU118" s="86"/>
      <c r="AV118" s="87"/>
      <c r="AW118" s="87"/>
      <c r="AX118" s="87"/>
      <c r="AY118" s="87"/>
      <c r="AZ118" s="87"/>
      <c r="BA118" s="59"/>
      <c r="BB118" s="59"/>
      <c r="BC118" s="59"/>
      <c r="BD118" s="59"/>
      <c r="BE118" s="59"/>
      <c r="BF118" s="59"/>
      <c r="BG118" s="87"/>
      <c r="BH118" s="87"/>
      <c r="BI118" s="87"/>
      <c r="BJ118" s="87"/>
      <c r="BK118" s="87"/>
      <c r="BL118" s="100"/>
    </row>
    <row r="119" spans="1:64" ht="13.5" customHeight="1">
      <c r="A119" s="174"/>
      <c r="B119" s="175"/>
      <c r="C119" s="53" t="s">
        <v>37</v>
      </c>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44" t="s">
        <v>23</v>
      </c>
      <c r="AF119" s="44"/>
      <c r="AG119" s="44"/>
      <c r="AH119" s="44"/>
      <c r="AI119" s="44"/>
      <c r="AJ119" s="80" t="s">
        <v>120</v>
      </c>
      <c r="AK119" s="80"/>
      <c r="AL119" s="80"/>
      <c r="AM119" s="80"/>
      <c r="AN119" s="80"/>
      <c r="AO119" s="80"/>
      <c r="AP119" s="80"/>
      <c r="AQ119" s="80"/>
      <c r="AR119" s="80"/>
      <c r="AS119" s="80"/>
      <c r="AT119" s="81"/>
      <c r="AU119" s="86">
        <f>AU109/AU99*100</f>
        <v>100</v>
      </c>
      <c r="AV119" s="87"/>
      <c r="AW119" s="87"/>
      <c r="AX119" s="87"/>
      <c r="AY119" s="87"/>
      <c r="AZ119" s="87"/>
      <c r="BA119" s="59"/>
      <c r="BB119" s="59"/>
      <c r="BC119" s="59"/>
      <c r="BD119" s="59"/>
      <c r="BE119" s="59"/>
      <c r="BF119" s="59"/>
      <c r="BG119" s="87">
        <f>AU119+BA119</f>
        <v>100</v>
      </c>
      <c r="BH119" s="87"/>
      <c r="BI119" s="87"/>
      <c r="BJ119" s="87"/>
      <c r="BK119" s="87"/>
      <c r="BL119" s="100"/>
    </row>
    <row r="120" spans="1:64" ht="13.5" customHeight="1">
      <c r="A120" s="174"/>
      <c r="B120" s="175"/>
      <c r="C120" s="53" t="s">
        <v>90</v>
      </c>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44" t="s">
        <v>23</v>
      </c>
      <c r="AF120" s="44"/>
      <c r="AG120" s="44"/>
      <c r="AH120" s="44"/>
      <c r="AI120" s="44"/>
      <c r="AJ120" s="54" t="s">
        <v>120</v>
      </c>
      <c r="AK120" s="54"/>
      <c r="AL120" s="54"/>
      <c r="AM120" s="54"/>
      <c r="AN120" s="54"/>
      <c r="AO120" s="54"/>
      <c r="AP120" s="54"/>
      <c r="AQ120" s="54"/>
      <c r="AR120" s="54"/>
      <c r="AS120" s="54"/>
      <c r="AT120" s="54"/>
      <c r="AU120" s="59">
        <f>AU96/136*100</f>
        <v>103.6764705882353</v>
      </c>
      <c r="AV120" s="59"/>
      <c r="AW120" s="59"/>
      <c r="AX120" s="59"/>
      <c r="AY120" s="59"/>
      <c r="AZ120" s="59"/>
      <c r="BA120" s="59"/>
      <c r="BB120" s="59"/>
      <c r="BC120" s="59"/>
      <c r="BD120" s="59"/>
      <c r="BE120" s="59"/>
      <c r="BF120" s="59"/>
      <c r="BG120" s="59">
        <f>AU120+BA120</f>
        <v>103.6764705882353</v>
      </c>
      <c r="BH120" s="59"/>
      <c r="BI120" s="59"/>
      <c r="BJ120" s="59"/>
      <c r="BK120" s="59"/>
      <c r="BL120" s="59"/>
    </row>
    <row r="121" spans="1:64" ht="12" customHeight="1">
      <c r="A121" s="174"/>
      <c r="B121" s="175"/>
      <c r="C121" s="53" t="s">
        <v>88</v>
      </c>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44"/>
      <c r="AF121" s="44"/>
      <c r="AG121" s="44"/>
      <c r="AH121" s="44"/>
      <c r="AI121" s="44"/>
      <c r="AJ121" s="54"/>
      <c r="AK121" s="54"/>
      <c r="AL121" s="54"/>
      <c r="AM121" s="54"/>
      <c r="AN121" s="54"/>
      <c r="AO121" s="54"/>
      <c r="AP121" s="54"/>
      <c r="AQ121" s="54"/>
      <c r="AR121" s="54"/>
      <c r="AS121" s="54"/>
      <c r="AT121" s="54"/>
      <c r="AU121" s="59">
        <f>AU97/62*100</f>
        <v>96.7741935483871</v>
      </c>
      <c r="AV121" s="59"/>
      <c r="AW121" s="59"/>
      <c r="AX121" s="59"/>
      <c r="AY121" s="59"/>
      <c r="AZ121" s="59"/>
      <c r="BA121" s="59"/>
      <c r="BB121" s="59"/>
      <c r="BC121" s="59"/>
      <c r="BD121" s="59"/>
      <c r="BE121" s="59"/>
      <c r="BF121" s="59"/>
      <c r="BG121" s="59">
        <f>AU121+BA121</f>
        <v>96.7741935483871</v>
      </c>
      <c r="BH121" s="59"/>
      <c r="BI121" s="59"/>
      <c r="BJ121" s="59"/>
      <c r="BK121" s="59"/>
      <c r="BL121" s="59"/>
    </row>
    <row r="122" spans="1:64" ht="14.25" customHeight="1">
      <c r="A122" s="174"/>
      <c r="B122" s="175"/>
      <c r="C122" s="53" t="s">
        <v>89</v>
      </c>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44"/>
      <c r="AF122" s="44"/>
      <c r="AG122" s="44"/>
      <c r="AH122" s="44"/>
      <c r="AI122" s="44"/>
      <c r="AJ122" s="54"/>
      <c r="AK122" s="54"/>
      <c r="AL122" s="54"/>
      <c r="AM122" s="54"/>
      <c r="AN122" s="54"/>
      <c r="AO122" s="54"/>
      <c r="AP122" s="54"/>
      <c r="AQ122" s="54"/>
      <c r="AR122" s="54"/>
      <c r="AS122" s="54"/>
      <c r="AT122" s="54"/>
      <c r="AU122" s="59">
        <f>AU98/74*100</f>
        <v>108.10810810810811</v>
      </c>
      <c r="AV122" s="59"/>
      <c r="AW122" s="59"/>
      <c r="AX122" s="59"/>
      <c r="AY122" s="59"/>
      <c r="AZ122" s="59"/>
      <c r="BA122" s="59"/>
      <c r="BB122" s="59"/>
      <c r="BC122" s="59"/>
      <c r="BD122" s="59"/>
      <c r="BE122" s="59"/>
      <c r="BF122" s="59"/>
      <c r="BG122" s="59">
        <f>AU122+BA122</f>
        <v>108.10810810810811</v>
      </c>
      <c r="BH122" s="59"/>
      <c r="BI122" s="59"/>
      <c r="BJ122" s="59"/>
      <c r="BK122" s="59"/>
      <c r="BL122" s="59"/>
    </row>
    <row r="123" spans="1:64" ht="38.25" customHeight="1">
      <c r="A123" s="174"/>
      <c r="B123" s="175"/>
      <c r="C123" s="60" t="s">
        <v>124</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71" t="s">
        <v>23</v>
      </c>
      <c r="AF123" s="71"/>
      <c r="AG123" s="71"/>
      <c r="AH123" s="71"/>
      <c r="AI123" s="71"/>
      <c r="AJ123" s="54" t="s">
        <v>122</v>
      </c>
      <c r="AK123" s="54"/>
      <c r="AL123" s="54"/>
      <c r="AM123" s="54"/>
      <c r="AN123" s="54"/>
      <c r="AO123" s="54"/>
      <c r="AP123" s="54"/>
      <c r="AQ123" s="54"/>
      <c r="AR123" s="54"/>
      <c r="AS123" s="54"/>
      <c r="AT123" s="54"/>
      <c r="AU123" s="59">
        <f>AU85/96.2446*100-100</f>
        <v>3.901933199369111</v>
      </c>
      <c r="AV123" s="59"/>
      <c r="AW123" s="59"/>
      <c r="AX123" s="59"/>
      <c r="AY123" s="59"/>
      <c r="AZ123" s="59"/>
      <c r="BA123" s="59"/>
      <c r="BB123" s="59"/>
      <c r="BC123" s="59"/>
      <c r="BD123" s="59"/>
      <c r="BE123" s="59"/>
      <c r="BF123" s="59"/>
      <c r="BG123" s="59">
        <f>AU123</f>
        <v>3.901933199369111</v>
      </c>
      <c r="BH123" s="59"/>
      <c r="BI123" s="59"/>
      <c r="BJ123" s="59"/>
      <c r="BK123" s="59"/>
      <c r="BL123" s="59"/>
    </row>
    <row r="124" spans="1:64" ht="12.75" customHeight="1">
      <c r="A124" s="174"/>
      <c r="B124" s="175"/>
      <c r="C124" s="60" t="s">
        <v>55</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71" t="s">
        <v>23</v>
      </c>
      <c r="AF124" s="71"/>
      <c r="AG124" s="71"/>
      <c r="AH124" s="71"/>
      <c r="AI124" s="71"/>
      <c r="AJ124" s="54" t="s">
        <v>122</v>
      </c>
      <c r="AK124" s="54"/>
      <c r="AL124" s="54"/>
      <c r="AM124" s="54"/>
      <c r="AN124" s="54"/>
      <c r="AO124" s="54"/>
      <c r="AP124" s="54"/>
      <c r="AQ124" s="54"/>
      <c r="AR124" s="54"/>
      <c r="AS124" s="54"/>
      <c r="AT124" s="54"/>
      <c r="AU124" s="59">
        <f>AU101/AU112*100</f>
        <v>100</v>
      </c>
      <c r="AV124" s="59"/>
      <c r="AW124" s="59"/>
      <c r="AX124" s="59"/>
      <c r="AY124" s="59"/>
      <c r="AZ124" s="59"/>
      <c r="BA124" s="59"/>
      <c r="BB124" s="59"/>
      <c r="BC124" s="59"/>
      <c r="BD124" s="59"/>
      <c r="BE124" s="59"/>
      <c r="BF124" s="59"/>
      <c r="BG124" s="59">
        <f>AU124+BA124</f>
        <v>100</v>
      </c>
      <c r="BH124" s="59"/>
      <c r="BI124" s="59"/>
      <c r="BJ124" s="59"/>
      <c r="BK124" s="59"/>
      <c r="BL124" s="59"/>
    </row>
    <row r="125" spans="1:64" ht="12.75" customHeight="1" hidden="1">
      <c r="A125" s="174"/>
      <c r="B125" s="175"/>
      <c r="C125" s="134" t="s">
        <v>82</v>
      </c>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1" t="s">
        <v>23</v>
      </c>
      <c r="AF125" s="131"/>
      <c r="AG125" s="131"/>
      <c r="AH125" s="131"/>
      <c r="AI125" s="131"/>
      <c r="AJ125" s="54" t="s">
        <v>122</v>
      </c>
      <c r="AK125" s="54"/>
      <c r="AL125" s="54"/>
      <c r="AM125" s="54"/>
      <c r="AN125" s="54"/>
      <c r="AO125" s="54"/>
      <c r="AP125" s="54"/>
      <c r="AQ125" s="54"/>
      <c r="AR125" s="54"/>
      <c r="AS125" s="54"/>
      <c r="AT125" s="54"/>
      <c r="AU125" s="132">
        <f>AU103/AU102*100</f>
        <v>0</v>
      </c>
      <c r="AV125" s="133"/>
      <c r="AW125" s="133"/>
      <c r="AX125" s="133"/>
      <c r="AY125" s="133"/>
      <c r="AZ125" s="133"/>
      <c r="BA125" s="132"/>
      <c r="BB125" s="133"/>
      <c r="BC125" s="133"/>
      <c r="BD125" s="133"/>
      <c r="BE125" s="133"/>
      <c r="BF125" s="133"/>
      <c r="BG125" s="108">
        <f>AU125+BA125</f>
        <v>0</v>
      </c>
      <c r="BH125" s="105"/>
      <c r="BI125" s="105"/>
      <c r="BJ125" s="105"/>
      <c r="BK125" s="105"/>
      <c r="BL125" s="105"/>
    </row>
    <row r="126" spans="1:64" ht="13.5" customHeight="1">
      <c r="A126" s="174"/>
      <c r="B126" s="175"/>
      <c r="C126" s="60" t="s">
        <v>42</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71" t="s">
        <v>23</v>
      </c>
      <c r="AF126" s="71"/>
      <c r="AG126" s="71"/>
      <c r="AH126" s="71"/>
      <c r="AI126" s="71"/>
      <c r="AJ126" s="54" t="s">
        <v>122</v>
      </c>
      <c r="AK126" s="54"/>
      <c r="AL126" s="54"/>
      <c r="AM126" s="54"/>
      <c r="AN126" s="54"/>
      <c r="AO126" s="54"/>
      <c r="AP126" s="54"/>
      <c r="AQ126" s="54"/>
      <c r="AR126" s="54"/>
      <c r="AS126" s="54"/>
      <c r="AT126" s="54"/>
      <c r="AU126" s="59">
        <f>AU104/AU90*100</f>
        <v>83.33333333333334</v>
      </c>
      <c r="AV126" s="59"/>
      <c r="AW126" s="59"/>
      <c r="AX126" s="59"/>
      <c r="AY126" s="59"/>
      <c r="AZ126" s="59"/>
      <c r="BA126" s="59"/>
      <c r="BB126" s="59"/>
      <c r="BC126" s="59"/>
      <c r="BD126" s="59"/>
      <c r="BE126" s="59"/>
      <c r="BF126" s="59"/>
      <c r="BG126" s="59">
        <f>AU126+BA126</f>
        <v>83.33333333333334</v>
      </c>
      <c r="BH126" s="59"/>
      <c r="BI126" s="59"/>
      <c r="BJ126" s="59"/>
      <c r="BK126" s="59"/>
      <c r="BL126" s="59"/>
    </row>
    <row r="127" spans="1:64" ht="12.75" customHeight="1">
      <c r="A127" s="174"/>
      <c r="B127" s="175"/>
      <c r="C127" s="60" t="s">
        <v>46</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71" t="s">
        <v>23</v>
      </c>
      <c r="AF127" s="71"/>
      <c r="AG127" s="71"/>
      <c r="AH127" s="71"/>
      <c r="AI127" s="71"/>
      <c r="AJ127" s="54" t="s">
        <v>122</v>
      </c>
      <c r="AK127" s="54"/>
      <c r="AL127" s="54"/>
      <c r="AM127" s="54"/>
      <c r="AN127" s="54"/>
      <c r="AO127" s="54"/>
      <c r="AP127" s="54"/>
      <c r="AQ127" s="54"/>
      <c r="AR127" s="54"/>
      <c r="AS127" s="54"/>
      <c r="AT127" s="54"/>
      <c r="AU127" s="59">
        <f>AU105/5*100-100</f>
        <v>0</v>
      </c>
      <c r="AV127" s="59"/>
      <c r="AW127" s="59"/>
      <c r="AX127" s="59"/>
      <c r="AY127" s="59"/>
      <c r="AZ127" s="59"/>
      <c r="BA127" s="59"/>
      <c r="BB127" s="59"/>
      <c r="BC127" s="59"/>
      <c r="BD127" s="59"/>
      <c r="BE127" s="59"/>
      <c r="BF127" s="59"/>
      <c r="BG127" s="59">
        <f>AU127</f>
        <v>0</v>
      </c>
      <c r="BH127" s="59"/>
      <c r="BI127" s="59"/>
      <c r="BJ127" s="59"/>
      <c r="BK127" s="59"/>
      <c r="BL127" s="59"/>
    </row>
    <row r="128" spans="1:64" ht="13.5" customHeight="1">
      <c r="A128" s="174"/>
      <c r="B128" s="175"/>
      <c r="C128" s="60" t="s">
        <v>65</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71" t="s">
        <v>23</v>
      </c>
      <c r="AF128" s="71"/>
      <c r="AG128" s="71"/>
      <c r="AH128" s="71"/>
      <c r="AI128" s="71"/>
      <c r="AJ128" s="54" t="s">
        <v>122</v>
      </c>
      <c r="AK128" s="54"/>
      <c r="AL128" s="54"/>
      <c r="AM128" s="54"/>
      <c r="AN128" s="54"/>
      <c r="AO128" s="54"/>
      <c r="AP128" s="54"/>
      <c r="AQ128" s="54"/>
      <c r="AR128" s="54"/>
      <c r="AS128" s="54"/>
      <c r="AT128" s="54"/>
      <c r="AU128" s="91">
        <f>AU116/6*100-100</f>
        <v>66.66666666666669</v>
      </c>
      <c r="AV128" s="91"/>
      <c r="AW128" s="91"/>
      <c r="AX128" s="91"/>
      <c r="AY128" s="91"/>
      <c r="AZ128" s="91"/>
      <c r="BA128" s="44"/>
      <c r="BB128" s="44"/>
      <c r="BC128" s="44"/>
      <c r="BD128" s="44"/>
      <c r="BE128" s="44"/>
      <c r="BF128" s="44"/>
      <c r="BG128" s="59">
        <f>AU128</f>
        <v>66.66666666666669</v>
      </c>
      <c r="BH128" s="59"/>
      <c r="BI128" s="59"/>
      <c r="BJ128" s="59"/>
      <c r="BK128" s="59"/>
      <c r="BL128" s="59"/>
    </row>
    <row r="129" spans="1:64" ht="27" customHeight="1">
      <c r="A129" s="185"/>
      <c r="B129" s="186"/>
      <c r="C129" s="60" t="s">
        <v>144</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71" t="s">
        <v>23</v>
      </c>
      <c r="AF129" s="71"/>
      <c r="AG129" s="71"/>
      <c r="AH129" s="71"/>
      <c r="AI129" s="71"/>
      <c r="AJ129" s="54" t="s">
        <v>122</v>
      </c>
      <c r="AK129" s="54"/>
      <c r="AL129" s="54"/>
      <c r="AM129" s="54"/>
      <c r="AN129" s="54"/>
      <c r="AO129" s="54"/>
      <c r="AP129" s="54"/>
      <c r="AQ129" s="54"/>
      <c r="AR129" s="54"/>
      <c r="AS129" s="54"/>
      <c r="AT129" s="54"/>
      <c r="AU129" s="91">
        <v>100</v>
      </c>
      <c r="AV129" s="91"/>
      <c r="AW129" s="91"/>
      <c r="AX129" s="91"/>
      <c r="AY129" s="91"/>
      <c r="AZ129" s="91"/>
      <c r="BA129" s="44"/>
      <c r="BB129" s="44"/>
      <c r="BC129" s="44"/>
      <c r="BD129" s="44"/>
      <c r="BE129" s="44"/>
      <c r="BF129" s="44"/>
      <c r="BG129" s="59">
        <f>AU129</f>
        <v>100</v>
      </c>
      <c r="BH129" s="59"/>
      <c r="BI129" s="59"/>
      <c r="BJ129" s="59"/>
      <c r="BK129" s="59"/>
      <c r="BL129" s="59"/>
    </row>
    <row r="131" spans="1:59" ht="33" customHeight="1">
      <c r="A131" s="159" t="s">
        <v>150</v>
      </c>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73"/>
      <c r="X131" s="173"/>
      <c r="Y131" s="173"/>
      <c r="Z131" s="173"/>
      <c r="AA131" s="173"/>
      <c r="AB131" s="173"/>
      <c r="AC131" s="173"/>
      <c r="AD131" s="173"/>
      <c r="AE131" s="173"/>
      <c r="AF131" s="173"/>
      <c r="AG131" s="173"/>
      <c r="AH131" s="173"/>
      <c r="AI131" s="173"/>
      <c r="AJ131" s="173"/>
      <c r="AK131" s="173"/>
      <c r="AL131" s="173"/>
      <c r="AM131" s="173"/>
      <c r="AN131" s="3"/>
      <c r="AO131" s="173" t="s">
        <v>151</v>
      </c>
      <c r="AP131" s="173"/>
      <c r="AQ131" s="173"/>
      <c r="AR131" s="173"/>
      <c r="AS131" s="173"/>
      <c r="AT131" s="173"/>
      <c r="AU131" s="173"/>
      <c r="AV131" s="173"/>
      <c r="AW131" s="173"/>
      <c r="AX131" s="173"/>
      <c r="AY131" s="173"/>
      <c r="AZ131" s="173"/>
      <c r="BA131" s="173"/>
      <c r="BB131" s="173"/>
      <c r="BC131" s="173"/>
      <c r="BD131" s="173"/>
      <c r="BE131" s="173"/>
      <c r="BF131" s="173"/>
      <c r="BG131" s="173"/>
    </row>
    <row r="132" spans="23:59" ht="12.75">
      <c r="W132" s="176" t="s">
        <v>14</v>
      </c>
      <c r="X132" s="176"/>
      <c r="Y132" s="176"/>
      <c r="Z132" s="176"/>
      <c r="AA132" s="176"/>
      <c r="AB132" s="176"/>
      <c r="AC132" s="176"/>
      <c r="AD132" s="176"/>
      <c r="AE132" s="176"/>
      <c r="AF132" s="176"/>
      <c r="AG132" s="176"/>
      <c r="AH132" s="176"/>
      <c r="AI132" s="176"/>
      <c r="AJ132" s="176"/>
      <c r="AK132" s="176"/>
      <c r="AL132" s="176"/>
      <c r="AM132" s="176"/>
      <c r="AO132" s="176" t="s">
        <v>15</v>
      </c>
      <c r="AP132" s="176"/>
      <c r="AQ132" s="176"/>
      <c r="AR132" s="176"/>
      <c r="AS132" s="176"/>
      <c r="AT132" s="176"/>
      <c r="AU132" s="176"/>
      <c r="AV132" s="176"/>
      <c r="AW132" s="176"/>
      <c r="AX132" s="176"/>
      <c r="AY132" s="176"/>
      <c r="AZ132" s="176"/>
      <c r="BA132" s="176"/>
      <c r="BB132" s="176"/>
      <c r="BC132" s="176"/>
      <c r="BD132" s="176"/>
      <c r="BE132" s="176"/>
      <c r="BF132" s="176"/>
      <c r="BG132" s="176"/>
    </row>
    <row r="133" spans="1:6" ht="15.75" customHeight="1">
      <c r="A133" s="159" t="s">
        <v>24</v>
      </c>
      <c r="B133" s="159"/>
      <c r="C133" s="159"/>
      <c r="D133" s="159"/>
      <c r="E133" s="159"/>
      <c r="F133" s="159"/>
    </row>
    <row r="135" ht="12.75">
      <c r="B135" s="1" t="s">
        <v>131</v>
      </c>
    </row>
    <row r="136" spans="1:59" ht="16.5" customHeight="1">
      <c r="A136" s="36"/>
      <c r="B136" s="72" t="s">
        <v>86</v>
      </c>
      <c r="C136" s="72"/>
      <c r="D136" s="72"/>
      <c r="E136" s="72"/>
      <c r="F136" s="72"/>
      <c r="G136" s="72"/>
      <c r="H136" s="72"/>
      <c r="I136" s="72"/>
      <c r="J136" s="72"/>
      <c r="K136" s="72"/>
      <c r="L136" s="72"/>
      <c r="M136" s="72"/>
      <c r="N136" s="72"/>
      <c r="O136" s="72"/>
      <c r="P136" s="72"/>
      <c r="Q136" s="72"/>
      <c r="R136" s="72"/>
      <c r="S136" s="72"/>
      <c r="T136" s="72"/>
      <c r="U136" s="72"/>
      <c r="V136" s="72"/>
      <c r="W136" s="173"/>
      <c r="X136" s="173"/>
      <c r="Y136" s="173"/>
      <c r="Z136" s="173"/>
      <c r="AA136" s="173"/>
      <c r="AB136" s="173"/>
      <c r="AC136" s="173"/>
      <c r="AD136" s="173"/>
      <c r="AE136" s="173"/>
      <c r="AF136" s="173"/>
      <c r="AG136" s="173"/>
      <c r="AH136" s="173"/>
      <c r="AI136" s="173"/>
      <c r="AJ136" s="173"/>
      <c r="AK136" s="173"/>
      <c r="AL136" s="173"/>
      <c r="AM136" s="173"/>
      <c r="AN136" s="3"/>
      <c r="AO136" s="173" t="s">
        <v>132</v>
      </c>
      <c r="AP136" s="173"/>
      <c r="AQ136" s="173"/>
      <c r="AR136" s="173"/>
      <c r="AS136" s="173"/>
      <c r="AT136" s="173"/>
      <c r="AU136" s="173"/>
      <c r="AV136" s="173"/>
      <c r="AW136" s="173"/>
      <c r="AX136" s="173"/>
      <c r="AY136" s="173"/>
      <c r="AZ136" s="173"/>
      <c r="BA136" s="173"/>
      <c r="BB136" s="173"/>
      <c r="BC136" s="173"/>
      <c r="BD136" s="173"/>
      <c r="BE136" s="173"/>
      <c r="BF136" s="173"/>
      <c r="BG136" s="173"/>
    </row>
    <row r="137" spans="23:59" ht="12.75">
      <c r="W137" s="176" t="s">
        <v>14</v>
      </c>
      <c r="X137" s="176"/>
      <c r="Y137" s="176"/>
      <c r="Z137" s="176"/>
      <c r="AA137" s="176"/>
      <c r="AB137" s="176"/>
      <c r="AC137" s="176"/>
      <c r="AD137" s="176"/>
      <c r="AE137" s="176"/>
      <c r="AF137" s="176"/>
      <c r="AG137" s="176"/>
      <c r="AH137" s="176"/>
      <c r="AI137" s="176"/>
      <c r="AJ137" s="176"/>
      <c r="AK137" s="176"/>
      <c r="AL137" s="176"/>
      <c r="AM137" s="176"/>
      <c r="AO137" s="176" t="s">
        <v>15</v>
      </c>
      <c r="AP137" s="176"/>
      <c r="AQ137" s="176"/>
      <c r="AR137" s="176"/>
      <c r="AS137" s="176"/>
      <c r="AT137" s="176"/>
      <c r="AU137" s="176"/>
      <c r="AV137" s="176"/>
      <c r="AW137" s="176"/>
      <c r="AX137" s="176"/>
      <c r="AY137" s="176"/>
      <c r="AZ137" s="176"/>
      <c r="BA137" s="176"/>
      <c r="BB137" s="176"/>
      <c r="BC137" s="176"/>
      <c r="BD137" s="176"/>
      <c r="BE137" s="176"/>
      <c r="BF137" s="176"/>
      <c r="BG137" s="176"/>
    </row>
    <row r="138" spans="1:59" ht="12.75">
      <c r="A138" s="4"/>
      <c r="B138" s="4"/>
      <c r="C138" s="37" t="s">
        <v>133</v>
      </c>
      <c r="D138" s="37"/>
      <c r="E138" s="37"/>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row>
    <row r="140" ht="12.75">
      <c r="E140" s="1" t="s">
        <v>72</v>
      </c>
    </row>
    <row r="141" spans="70:72" ht="12.75">
      <c r="BR141" s="11"/>
      <c r="BT141" s="12"/>
    </row>
    <row r="142" spans="70:72" ht="12.75">
      <c r="BR142" s="11"/>
      <c r="BT142" s="12"/>
    </row>
    <row r="143" spans="70:72" ht="12.75">
      <c r="BR143" s="11"/>
      <c r="BT143" s="12"/>
    </row>
    <row r="144" ht="9.75" customHeight="1"/>
    <row r="145" spans="1:59"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row>
  </sheetData>
  <sheetProtection/>
  <mergeCells count="504">
    <mergeCell ref="BA92:BF92"/>
    <mergeCell ref="BG92:BL92"/>
    <mergeCell ref="A118:B129"/>
    <mergeCell ref="BA117:BF117"/>
    <mergeCell ref="BG117:BL117"/>
    <mergeCell ref="C129:AD129"/>
    <mergeCell ref="AE129:AI129"/>
    <mergeCell ref="AJ129:AT129"/>
    <mergeCell ref="AU129:AZ129"/>
    <mergeCell ref="BA129:BF129"/>
    <mergeCell ref="BG129:BL129"/>
    <mergeCell ref="AU107:AZ107"/>
    <mergeCell ref="BA107:BF107"/>
    <mergeCell ref="BG107:BL107"/>
    <mergeCell ref="C107:AD107"/>
    <mergeCell ref="AJ107:AT107"/>
    <mergeCell ref="C117:AD117"/>
    <mergeCell ref="AE117:AI117"/>
    <mergeCell ref="AJ117:AT117"/>
    <mergeCell ref="AU117:AZ117"/>
    <mergeCell ref="BH62:BL62"/>
    <mergeCell ref="A62:B62"/>
    <mergeCell ref="C62:AU62"/>
    <mergeCell ref="C94:AD94"/>
    <mergeCell ref="AE94:AI94"/>
    <mergeCell ref="AJ94:AT94"/>
    <mergeCell ref="AU94:AZ94"/>
    <mergeCell ref="BA94:BF94"/>
    <mergeCell ref="BG94:BL94"/>
    <mergeCell ref="BH67:BL67"/>
    <mergeCell ref="W137:AM137"/>
    <mergeCell ref="AO137:BG137"/>
    <mergeCell ref="A131:V131"/>
    <mergeCell ref="W131:AM131"/>
    <mergeCell ref="AO131:BG131"/>
    <mergeCell ref="W132:AM132"/>
    <mergeCell ref="AO132:BG132"/>
    <mergeCell ref="A133:F133"/>
    <mergeCell ref="B136:V136"/>
    <mergeCell ref="W136:AM136"/>
    <mergeCell ref="AO136:BG136"/>
    <mergeCell ref="A108:B117"/>
    <mergeCell ref="BG93:BL93"/>
    <mergeCell ref="BH68:BL68"/>
    <mergeCell ref="AV57:BA57"/>
    <mergeCell ref="BA77:BG77"/>
    <mergeCell ref="BH73:BL73"/>
    <mergeCell ref="AT73:AZ73"/>
    <mergeCell ref="BA69:BG69"/>
    <mergeCell ref="BH71:BL71"/>
    <mergeCell ref="C53:AU53"/>
    <mergeCell ref="A46:C46"/>
    <mergeCell ref="D46:BL46"/>
    <mergeCell ref="C93:AD93"/>
    <mergeCell ref="AE93:AI93"/>
    <mergeCell ref="AJ93:AT93"/>
    <mergeCell ref="AU93:AZ93"/>
    <mergeCell ref="BA93:BF93"/>
    <mergeCell ref="C72:AS72"/>
    <mergeCell ref="C67:AS67"/>
    <mergeCell ref="A24:C24"/>
    <mergeCell ref="D24:BL24"/>
    <mergeCell ref="A25:C25"/>
    <mergeCell ref="D25:BL25"/>
    <mergeCell ref="A26:C26"/>
    <mergeCell ref="D26:BL26"/>
    <mergeCell ref="C54:AT54"/>
    <mergeCell ref="A43:C43"/>
    <mergeCell ref="D43:BL43"/>
    <mergeCell ref="A45:C45"/>
    <mergeCell ref="D45:BL45"/>
    <mergeCell ref="A47:C47"/>
    <mergeCell ref="D47:BL47"/>
    <mergeCell ref="A44:C44"/>
    <mergeCell ref="D44:BL44"/>
    <mergeCell ref="A51:BL51"/>
    <mergeCell ref="A29:C29"/>
    <mergeCell ref="D29:BL29"/>
    <mergeCell ref="A30:C30"/>
    <mergeCell ref="D30:BL30"/>
    <mergeCell ref="A42:C42"/>
    <mergeCell ref="D42:BL42"/>
    <mergeCell ref="A37:BL37"/>
    <mergeCell ref="D41:BL41"/>
    <mergeCell ref="A33:C33"/>
    <mergeCell ref="D33:BL33"/>
    <mergeCell ref="A35:K35"/>
    <mergeCell ref="L35:BL35"/>
    <mergeCell ref="A39:C39"/>
    <mergeCell ref="D39:BL39"/>
    <mergeCell ref="A40:C40"/>
    <mergeCell ref="D40:BL40"/>
    <mergeCell ref="A41:C41"/>
    <mergeCell ref="A23:C23"/>
    <mergeCell ref="D23:BL23"/>
    <mergeCell ref="A31:C31"/>
    <mergeCell ref="D31:BL31"/>
    <mergeCell ref="A32:C32"/>
    <mergeCell ref="D32:BL32"/>
    <mergeCell ref="D27:BK27"/>
    <mergeCell ref="A27:C27"/>
    <mergeCell ref="A28:C28"/>
    <mergeCell ref="D28:BL28"/>
    <mergeCell ref="BH17:BL17"/>
    <mergeCell ref="A18:BL18"/>
    <mergeCell ref="A19:BL19"/>
    <mergeCell ref="A20:BL20"/>
    <mergeCell ref="A22:C22"/>
    <mergeCell ref="D22:BL22"/>
    <mergeCell ref="A17:T17"/>
    <mergeCell ref="U17:Y17"/>
    <mergeCell ref="Z17:AM17"/>
    <mergeCell ref="AN17:AQ17"/>
    <mergeCell ref="AR17:BC17"/>
    <mergeCell ref="BD17:BG17"/>
    <mergeCell ref="B15:G15"/>
    <mergeCell ref="H15:N15"/>
    <mergeCell ref="O15:T15"/>
    <mergeCell ref="U15:BF15"/>
    <mergeCell ref="BG15:BL15"/>
    <mergeCell ref="B16:G16"/>
    <mergeCell ref="H16:N16"/>
    <mergeCell ref="O16:T16"/>
    <mergeCell ref="U16:BF16"/>
    <mergeCell ref="BG16:BL16"/>
    <mergeCell ref="J13:BF13"/>
    <mergeCell ref="B13:I13"/>
    <mergeCell ref="BG13:BL13"/>
    <mergeCell ref="J14:BF14"/>
    <mergeCell ref="B14:I14"/>
    <mergeCell ref="BG14:BL14"/>
    <mergeCell ref="A9:BL9"/>
    <mergeCell ref="J11:BF11"/>
    <mergeCell ref="B11:I11"/>
    <mergeCell ref="BG11:BL11"/>
    <mergeCell ref="J12:BF12"/>
    <mergeCell ref="B12:I12"/>
    <mergeCell ref="BG12:BL12"/>
    <mergeCell ref="BA67:BG67"/>
    <mergeCell ref="BA68:BG68"/>
    <mergeCell ref="AT69:AZ69"/>
    <mergeCell ref="C68:AS68"/>
    <mergeCell ref="AO3:BL3"/>
    <mergeCell ref="AO4:BL4"/>
    <mergeCell ref="AO5:BF5"/>
    <mergeCell ref="AO6:BF6"/>
    <mergeCell ref="AO7:BF7"/>
    <mergeCell ref="A8:BL8"/>
    <mergeCell ref="AU100:AZ100"/>
    <mergeCell ref="AU90:AZ90"/>
    <mergeCell ref="A67:B67"/>
    <mergeCell ref="C69:AS69"/>
    <mergeCell ref="AT67:AZ67"/>
    <mergeCell ref="AT68:AZ68"/>
    <mergeCell ref="A95:B107"/>
    <mergeCell ref="A83:B94"/>
    <mergeCell ref="C92:AD92"/>
    <mergeCell ref="AE92:AI92"/>
    <mergeCell ref="AJ99:AT99"/>
    <mergeCell ref="AU99:AZ99"/>
    <mergeCell ref="C87:AD87"/>
    <mergeCell ref="AE87:AI87"/>
    <mergeCell ref="AJ87:AT87"/>
    <mergeCell ref="AU87:AZ87"/>
    <mergeCell ref="AJ92:AT92"/>
    <mergeCell ref="AU92:AZ92"/>
    <mergeCell ref="BA103:BF103"/>
    <mergeCell ref="BG103:BL103"/>
    <mergeCell ref="AJ101:AT101"/>
    <mergeCell ref="AJ128:AT128"/>
    <mergeCell ref="AU128:AZ128"/>
    <mergeCell ref="BA128:BF128"/>
    <mergeCell ref="BG128:BL128"/>
    <mergeCell ref="AU115:AZ115"/>
    <mergeCell ref="AJ102:AT102"/>
    <mergeCell ref="AU102:AZ102"/>
    <mergeCell ref="C113:AD113"/>
    <mergeCell ref="AE113:AI113"/>
    <mergeCell ref="AJ113:AT113"/>
    <mergeCell ref="AU113:AZ113"/>
    <mergeCell ref="BA113:BF113"/>
    <mergeCell ref="BG113:BL113"/>
    <mergeCell ref="C125:AD125"/>
    <mergeCell ref="AJ124:AT124"/>
    <mergeCell ref="BG127:BL127"/>
    <mergeCell ref="C106:AD106"/>
    <mergeCell ref="AE106:AI106"/>
    <mergeCell ref="AJ106:AT106"/>
    <mergeCell ref="AU106:AZ106"/>
    <mergeCell ref="BA106:BF106"/>
    <mergeCell ref="BG106:BL106"/>
    <mergeCell ref="AU127:AZ127"/>
    <mergeCell ref="AJ125:AT125"/>
    <mergeCell ref="AU125:AZ125"/>
    <mergeCell ref="BA125:BF125"/>
    <mergeCell ref="AU119:AZ119"/>
    <mergeCell ref="BA123:BF123"/>
    <mergeCell ref="AU120:AZ120"/>
    <mergeCell ref="AJ127:AT127"/>
    <mergeCell ref="AJ126:AT126"/>
    <mergeCell ref="AJ90:AT90"/>
    <mergeCell ref="AJ104:AT104"/>
    <mergeCell ref="C116:AD116"/>
    <mergeCell ref="AE116:AI116"/>
    <mergeCell ref="AE125:AI125"/>
    <mergeCell ref="AJ123:AT123"/>
    <mergeCell ref="C118:AD118"/>
    <mergeCell ref="AJ105:AT105"/>
    <mergeCell ref="BG100:BL100"/>
    <mergeCell ref="AJ89:AT89"/>
    <mergeCell ref="AJ86:AT86"/>
    <mergeCell ref="BG110:BL110"/>
    <mergeCell ref="AJ108:AT108"/>
    <mergeCell ref="AJ116:AT116"/>
    <mergeCell ref="AU116:AZ116"/>
    <mergeCell ref="BA116:BF116"/>
    <mergeCell ref="AJ103:AT103"/>
    <mergeCell ref="AU103:AZ103"/>
    <mergeCell ref="BG118:BL118"/>
    <mergeCell ref="BG124:BL124"/>
    <mergeCell ref="BG123:BL123"/>
    <mergeCell ref="BG119:BL119"/>
    <mergeCell ref="BG115:BL115"/>
    <mergeCell ref="BG120:BL120"/>
    <mergeCell ref="BG116:BL116"/>
    <mergeCell ref="BA88:BF88"/>
    <mergeCell ref="AU89:AZ89"/>
    <mergeCell ref="AU96:AZ96"/>
    <mergeCell ref="BG111:BL111"/>
    <mergeCell ref="AU110:AZ110"/>
    <mergeCell ref="BG126:BL126"/>
    <mergeCell ref="BG90:BL90"/>
    <mergeCell ref="BG114:BL114"/>
    <mergeCell ref="BG101:BL101"/>
    <mergeCell ref="BG125:BL125"/>
    <mergeCell ref="AU86:AZ86"/>
    <mergeCell ref="C83:AD83"/>
    <mergeCell ref="AU81:AZ81"/>
    <mergeCell ref="AU82:AZ82"/>
    <mergeCell ref="AE85:AI85"/>
    <mergeCell ref="AE86:AI86"/>
    <mergeCell ref="AJ85:AT85"/>
    <mergeCell ref="AJ83:AT83"/>
    <mergeCell ref="AJ82:AT82"/>
    <mergeCell ref="BG108:BL108"/>
    <mergeCell ref="BG109:BL109"/>
    <mergeCell ref="BA109:BF109"/>
    <mergeCell ref="AE123:AI123"/>
    <mergeCell ref="AE101:AI101"/>
    <mergeCell ref="AU101:AZ101"/>
    <mergeCell ref="BG105:BL105"/>
    <mergeCell ref="BG122:BL122"/>
    <mergeCell ref="BA115:BF115"/>
    <mergeCell ref="BG112:BL112"/>
    <mergeCell ref="AE108:AI108"/>
    <mergeCell ref="BA100:BF100"/>
    <mergeCell ref="AU123:AZ123"/>
    <mergeCell ref="AU109:AZ109"/>
    <mergeCell ref="AE96:AI98"/>
    <mergeCell ref="BA119:BF119"/>
    <mergeCell ref="AE99:AI99"/>
    <mergeCell ref="BA102:BF102"/>
    <mergeCell ref="AJ100:AT100"/>
    <mergeCell ref="AU118:AZ118"/>
    <mergeCell ref="BG104:BL104"/>
    <mergeCell ref="BG96:BL96"/>
    <mergeCell ref="BA82:BF82"/>
    <mergeCell ref="BG91:BL91"/>
    <mergeCell ref="AU95:AZ95"/>
    <mergeCell ref="BA87:BF87"/>
    <mergeCell ref="BA89:BF89"/>
    <mergeCell ref="BG99:BL99"/>
    <mergeCell ref="AU88:AZ88"/>
    <mergeCell ref="BG102:BL102"/>
    <mergeCell ref="BA95:BF95"/>
    <mergeCell ref="C74:AS74"/>
    <mergeCell ref="C75:AS75"/>
    <mergeCell ref="BG81:BL81"/>
    <mergeCell ref="AJ84:AT84"/>
    <mergeCell ref="BG85:BL85"/>
    <mergeCell ref="BA86:BF86"/>
    <mergeCell ref="C88:AD88"/>
    <mergeCell ref="AE88:AI88"/>
    <mergeCell ref="AJ88:AT88"/>
    <mergeCell ref="BG86:BL86"/>
    <mergeCell ref="BG88:BL88"/>
    <mergeCell ref="BA71:BG71"/>
    <mergeCell ref="C84:AD84"/>
    <mergeCell ref="C82:AD82"/>
    <mergeCell ref="BA81:BF81"/>
    <mergeCell ref="BG87:BL87"/>
    <mergeCell ref="BA74:BG74"/>
    <mergeCell ref="BG82:BL82"/>
    <mergeCell ref="AJ81:AT81"/>
    <mergeCell ref="AV61:BA61"/>
    <mergeCell ref="BB61:BG61"/>
    <mergeCell ref="BH72:BL72"/>
    <mergeCell ref="BA75:BG75"/>
    <mergeCell ref="A65:BL65"/>
    <mergeCell ref="BH69:BL69"/>
    <mergeCell ref="BH70:BL70"/>
    <mergeCell ref="C70:AS70"/>
    <mergeCell ref="BA70:BG70"/>
    <mergeCell ref="A66:BL66"/>
    <mergeCell ref="BH74:BL74"/>
    <mergeCell ref="BH77:BL77"/>
    <mergeCell ref="AE95:AI95"/>
    <mergeCell ref="BG83:BL83"/>
    <mergeCell ref="BA84:BF84"/>
    <mergeCell ref="C90:AD90"/>
    <mergeCell ref="BH75:BL75"/>
    <mergeCell ref="AT75:AZ75"/>
    <mergeCell ref="AT77:AZ77"/>
    <mergeCell ref="BG89:BL89"/>
    <mergeCell ref="AE128:AI128"/>
    <mergeCell ref="AU83:AZ83"/>
    <mergeCell ref="C97:AD97"/>
    <mergeCell ref="C98:AD98"/>
    <mergeCell ref="C99:AD99"/>
    <mergeCell ref="A72:B72"/>
    <mergeCell ref="A73:B73"/>
    <mergeCell ref="C128:AD128"/>
    <mergeCell ref="AE84:AI84"/>
    <mergeCell ref="AJ109:AT109"/>
    <mergeCell ref="BA96:BF96"/>
    <mergeCell ref="BA83:BF83"/>
    <mergeCell ref="AU84:AZ84"/>
    <mergeCell ref="AT70:AZ70"/>
    <mergeCell ref="A81:B81"/>
    <mergeCell ref="AT71:AZ71"/>
    <mergeCell ref="A74:B74"/>
    <mergeCell ref="AU91:AZ91"/>
    <mergeCell ref="C96:AD96"/>
    <mergeCell ref="AJ91:AT91"/>
    <mergeCell ref="AV53:BA53"/>
    <mergeCell ref="BG84:BL84"/>
    <mergeCell ref="AJ95:AT95"/>
    <mergeCell ref="BG95:BL95"/>
    <mergeCell ref="A70:B70"/>
    <mergeCell ref="A82:B82"/>
    <mergeCell ref="AT72:AZ72"/>
    <mergeCell ref="BA72:BG72"/>
    <mergeCell ref="A57:B57"/>
    <mergeCell ref="AV60:BA60"/>
    <mergeCell ref="C100:AD100"/>
    <mergeCell ref="C81:AD81"/>
    <mergeCell ref="AE83:AI83"/>
    <mergeCell ref="AE82:AI82"/>
    <mergeCell ref="A53:B53"/>
    <mergeCell ref="A54:B54"/>
    <mergeCell ref="C73:AS73"/>
    <mergeCell ref="A75:B75"/>
    <mergeCell ref="C71:AS71"/>
    <mergeCell ref="C77:AS77"/>
    <mergeCell ref="A52:BL52"/>
    <mergeCell ref="C86:AD86"/>
    <mergeCell ref="A71:B71"/>
    <mergeCell ref="AT74:AZ74"/>
    <mergeCell ref="BA91:BF91"/>
    <mergeCell ref="A77:B77"/>
    <mergeCell ref="A56:B56"/>
    <mergeCell ref="A68:B68"/>
    <mergeCell ref="A69:B69"/>
    <mergeCell ref="AE81:AI81"/>
    <mergeCell ref="C119:AD119"/>
    <mergeCell ref="AE119:AI119"/>
    <mergeCell ref="AE118:AI118"/>
    <mergeCell ref="BA110:BF110"/>
    <mergeCell ref="C110:AD110"/>
    <mergeCell ref="AU111:AZ111"/>
    <mergeCell ref="BA111:BF111"/>
    <mergeCell ref="AE110:AI110"/>
    <mergeCell ref="AJ110:AT110"/>
    <mergeCell ref="AJ111:AT111"/>
    <mergeCell ref="BA127:BF127"/>
    <mergeCell ref="BA85:BF85"/>
    <mergeCell ref="BA120:BF120"/>
    <mergeCell ref="AU85:AZ85"/>
    <mergeCell ref="AE115:AI115"/>
    <mergeCell ref="AE112:AI112"/>
    <mergeCell ref="AE126:AI126"/>
    <mergeCell ref="AE124:AI124"/>
    <mergeCell ref="BA105:BF105"/>
    <mergeCell ref="AE111:AI111"/>
    <mergeCell ref="C124:AD124"/>
    <mergeCell ref="AU112:AZ112"/>
    <mergeCell ref="BA104:BF104"/>
    <mergeCell ref="BA114:BF114"/>
    <mergeCell ref="BA124:BF124"/>
    <mergeCell ref="BA112:BF112"/>
    <mergeCell ref="AU122:AZ122"/>
    <mergeCell ref="BA122:BF122"/>
    <mergeCell ref="BA118:BF118"/>
    <mergeCell ref="AJ119:AT119"/>
    <mergeCell ref="BA126:BF126"/>
    <mergeCell ref="AU104:AZ104"/>
    <mergeCell ref="AU126:AZ126"/>
    <mergeCell ref="AU114:AZ114"/>
    <mergeCell ref="AU105:AZ105"/>
    <mergeCell ref="BA101:BF101"/>
    <mergeCell ref="BA108:BF108"/>
    <mergeCell ref="BA121:BF121"/>
    <mergeCell ref="AU124:AZ124"/>
    <mergeCell ref="AU108:AZ108"/>
    <mergeCell ref="C126:AD126"/>
    <mergeCell ref="AJ114:AT114"/>
    <mergeCell ref="AE105:AI105"/>
    <mergeCell ref="C105:AD105"/>
    <mergeCell ref="C127:AD127"/>
    <mergeCell ref="C115:AD115"/>
    <mergeCell ref="AJ115:AT115"/>
    <mergeCell ref="AJ118:AT118"/>
    <mergeCell ref="AE127:AI127"/>
    <mergeCell ref="C123:AD123"/>
    <mergeCell ref="AE114:AI114"/>
    <mergeCell ref="C89:AD89"/>
    <mergeCell ref="C104:AD104"/>
    <mergeCell ref="AE89:AI89"/>
    <mergeCell ref="AE90:AI90"/>
    <mergeCell ref="AE104:AI104"/>
    <mergeCell ref="AE100:AI100"/>
    <mergeCell ref="C103:AD103"/>
    <mergeCell ref="AE103:AI103"/>
    <mergeCell ref="C109:AD109"/>
    <mergeCell ref="C101:AD101"/>
    <mergeCell ref="AJ112:AT112"/>
    <mergeCell ref="AE109:AI109"/>
    <mergeCell ref="C108:AD108"/>
    <mergeCell ref="C85:AD85"/>
    <mergeCell ref="C112:AD112"/>
    <mergeCell ref="C102:AD102"/>
    <mergeCell ref="AE102:AI102"/>
    <mergeCell ref="AE107:AI107"/>
    <mergeCell ref="C95:AD95"/>
    <mergeCell ref="BH53:BL53"/>
    <mergeCell ref="BH54:BL54"/>
    <mergeCell ref="BH56:BL56"/>
    <mergeCell ref="BB54:BG54"/>
    <mergeCell ref="BB53:BG53"/>
    <mergeCell ref="AV56:BA56"/>
    <mergeCell ref="BB56:BG56"/>
    <mergeCell ref="BB55:BG55"/>
    <mergeCell ref="BH55:BL55"/>
    <mergeCell ref="AV54:BA54"/>
    <mergeCell ref="BB57:BG57"/>
    <mergeCell ref="C55:AU55"/>
    <mergeCell ref="BB59:BG59"/>
    <mergeCell ref="A63:AU63"/>
    <mergeCell ref="A61:B61"/>
    <mergeCell ref="AV63:BA63"/>
    <mergeCell ref="BB63:BG63"/>
    <mergeCell ref="C61:AU61"/>
    <mergeCell ref="AV55:BA55"/>
    <mergeCell ref="C56:AU56"/>
    <mergeCell ref="BH57:BL57"/>
    <mergeCell ref="A58:B58"/>
    <mergeCell ref="A59:B59"/>
    <mergeCell ref="A60:B60"/>
    <mergeCell ref="BB60:BG60"/>
    <mergeCell ref="BH59:BL59"/>
    <mergeCell ref="C60:AU60"/>
    <mergeCell ref="C58:AU58"/>
    <mergeCell ref="AV58:BA58"/>
    <mergeCell ref="BB58:BG58"/>
    <mergeCell ref="BH61:BL61"/>
    <mergeCell ref="AV62:BA62"/>
    <mergeCell ref="BB62:BG62"/>
    <mergeCell ref="BG98:BL98"/>
    <mergeCell ref="BA99:BF99"/>
    <mergeCell ref="BH60:BL60"/>
    <mergeCell ref="BH63:BL63"/>
    <mergeCell ref="A79:BL79"/>
    <mergeCell ref="AT76:AZ76"/>
    <mergeCell ref="BA76:BG76"/>
    <mergeCell ref="BA73:BG73"/>
    <mergeCell ref="AJ96:AT98"/>
    <mergeCell ref="AU97:AZ97"/>
    <mergeCell ref="BA97:BF97"/>
    <mergeCell ref="AV59:BA59"/>
    <mergeCell ref="C120:AD120"/>
    <mergeCell ref="C114:AD114"/>
    <mergeCell ref="BA90:BF90"/>
    <mergeCell ref="C91:AD91"/>
    <mergeCell ref="AE91:AI91"/>
    <mergeCell ref="C121:AD121"/>
    <mergeCell ref="C122:AD122"/>
    <mergeCell ref="AE120:AI122"/>
    <mergeCell ref="AJ120:AT122"/>
    <mergeCell ref="BG97:BL97"/>
    <mergeCell ref="AU98:AZ98"/>
    <mergeCell ref="BA98:BF98"/>
    <mergeCell ref="BG121:BL121"/>
    <mergeCell ref="AU121:AZ121"/>
    <mergeCell ref="C111:AD111"/>
    <mergeCell ref="BH76:BL76"/>
    <mergeCell ref="A76:B76"/>
    <mergeCell ref="C76:AS76"/>
    <mergeCell ref="A48:C48"/>
    <mergeCell ref="D48:BL48"/>
    <mergeCell ref="AW1:BL1"/>
    <mergeCell ref="C57:AU57"/>
    <mergeCell ref="A55:B55"/>
    <mergeCell ref="BH58:BL58"/>
    <mergeCell ref="C59:AU59"/>
  </mergeCells>
  <printOptions horizontalCentered="1"/>
  <pageMargins left="0.31496062992125984" right="0.31496062992125984" top="0.6692913385826772" bottom="0.1968503937007874" header="0" footer="0"/>
  <pageSetup fitToHeight="4" horizontalDpi="600" verticalDpi="600" orientation="landscape" paperSize="9" scale="73" r:id="rId1"/>
  <rowBreaks count="2" manualBreakCount="2">
    <brk id="36" max="63" man="1"/>
    <brk id="70"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Elena</cp:lastModifiedBy>
  <cp:lastPrinted>2020-07-14T12:02:52Z</cp:lastPrinted>
  <dcterms:created xsi:type="dcterms:W3CDTF">2016-08-15T09:54:21Z</dcterms:created>
  <dcterms:modified xsi:type="dcterms:W3CDTF">2020-07-15T13:17:48Z</dcterms:modified>
  <cp:category/>
  <cp:version/>
  <cp:contentType/>
  <cp:contentStatus/>
</cp:coreProperties>
</file>