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<sst xmlns="http://schemas.openxmlformats.org/spreadsheetml/2006/main" count="143" uniqueCount="104">
  <si>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</si>
  <si>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</si>
  <si>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</si>
  <si>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</si>
  <si>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</si>
  <si>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</si>
  <si>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</si>
  <si>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</si>
  <si>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</si>
  <si>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</si>
  <si>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</si>
  <si>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</si>
  <si>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</si>
  <si>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</si>
  <si>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</si>
  <si>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</si>
  <si>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</si>
  <si>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</si>
  <si>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</si>
  <si>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</si>
  <si>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</si>
  <si>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</si>
  <si>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</si>
  <si>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</si>
  <si>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</si>
  <si>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</si>
  <si>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</si>
  <si>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</si>
  <si>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</si>
  <si>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</si>
  <si>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грн.</t>
  </si>
  <si>
    <t>КЕКВ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</si>
  <si>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</si>
  <si>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</si>
  <si>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</si>
  <si>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</si>
  <si>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</si>
  <si>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</si>
  <si>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</si>
  <si>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</si>
  <si>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</si>
  <si>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</si>
  <si>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</si>
  <si>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</si>
  <si>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</si>
  <si>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</si>
  <si>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</si>
  <si>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</si>
  <si>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</si>
  <si>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</si>
  <si>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</si>
  <si>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</si>
  <si>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</si>
  <si>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</si>
  <si>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</si>
  <si>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</si>
  <si>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</si>
  <si>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</si>
  <si>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</si>
  <si>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</si>
  <si>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</si>
  <si>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з благоустрою Сновської міської ради на 2020 рік</t>
  </si>
  <si>
    <t xml:space="preserve"> Проведення ремонту доріг та вулиць населених пунктів Сновськоїм громади з відновленням розмітки, тротуарів, огорожі, приймальних колодязів зливової каналізації</t>
  </si>
  <si>
    <t>Назва показника</t>
  </si>
  <si>
    <t>обсяг видатків на очищення шляхів від снігу в зимовий період</t>
  </si>
  <si>
    <t>акти надання послуг</t>
  </si>
  <si>
    <t xml:space="preserve">площа шляхів ,які потребують очищення в зимовий період від снігу </t>
  </si>
  <si>
    <t>середня вартість 1 кв. м площи доріг прибраного від снігу</t>
  </si>
  <si>
    <t>динаміка відремонтованої за рахунок поточного ремонту площі вулично-дорожної мережі порівняно з попереднім роком</t>
  </si>
  <si>
    <t>розрахунок</t>
  </si>
  <si>
    <t>динаміка відремонтованої за рахунок капітального ремонту площі вулично-дорожної мережі порівняно з попереднім роком</t>
  </si>
  <si>
    <t>обсяг видатків на інше поточне обслуговування доріг</t>
  </si>
  <si>
    <t>0100000</t>
  </si>
  <si>
    <t>0110000</t>
  </si>
  <si>
    <t>Покращення стану інфраструктури  доріг  на території Сновської ОТГ</t>
  </si>
  <si>
    <t xml:space="preserve">Забезпечення проведення поточного ремонту об’єктів дорожньої інфраструктури   </t>
  </si>
  <si>
    <t xml:space="preserve">Забезпечення проведення капітального ремонту об’єктів дорожньої інфраструктури </t>
  </si>
  <si>
    <t>Фінансовий відділ Сновської міської ради</t>
  </si>
  <si>
    <t>Дата погодження</t>
  </si>
  <si>
    <t>2210+2240</t>
  </si>
  <si>
    <t>2240: 50,0 пр.роботи, вул.Архітект-153,4, Обїзна-97,527, Центральна-100,890, свободи-70,8, 30р.Перемоги-147,5</t>
  </si>
  <si>
    <t>дорожні знаки-21,600+2,500; 2210(110,0)+грейдер-211,7</t>
  </si>
  <si>
    <t>Розпорядження Сновської міської ради</t>
  </si>
  <si>
    <t>Міський голова</t>
  </si>
  <si>
    <t>О.О.Медведьов</t>
  </si>
  <si>
    <t>проектні роботи( Лермонтова 500*5,5=132700,00грн.</t>
  </si>
  <si>
    <t xml:space="preserve"> Лермонтова-500*5,5м=2,75м.</t>
  </si>
  <si>
    <t>Начальник  фінансового відділу Сновської міської ради</t>
  </si>
  <si>
    <t>Л.Г.Савченко</t>
  </si>
  <si>
    <t>кількість проектів з капітального ремонту доріг</t>
  </si>
  <si>
    <t>од.</t>
  </si>
  <si>
    <t>середня вартість 1 проекту з капітального ремонту доріг</t>
  </si>
  <si>
    <t>динаміка середньої вартості 1 проекту з  капітального ремонту доріг від минулого року</t>
  </si>
  <si>
    <t xml:space="preserve">від        </t>
  </si>
  <si>
    <t>№</t>
  </si>
  <si>
    <t xml:space="preserve">обсяг видатків на проведення поточного/ямкового ремонту шляхів  </t>
  </si>
  <si>
    <t>обсяг видатків  з капітального ремонту ( в т.ч. виготовлення проектної документації  доріг)</t>
  </si>
  <si>
    <t>площа шляхів, на яких планується провести поточний/ямковий ремонт</t>
  </si>
  <si>
    <t>середня вартість 1 кв. м поточного/ямкового ремонту</t>
  </si>
  <si>
    <t>динаміка середньої вартості 1 кв. м поточного/ямкового ремонту від минулого року</t>
  </si>
  <si>
    <t>кв.м.</t>
  </si>
  <si>
    <t>ка.м.</t>
  </si>
  <si>
    <t>Центральна-81,8, Свободи-59,4, 30рПеремоги-310, Чернігівська-29,7. Шевченка-42,5, Костюченка-10,5, пров.Клубний-14,2, Залізнична-62,2, Спортивна-15,5, Сновська-14,0, Калініна-11,8, Миру-71,4+120, Партизанська-53,7, Обёїзна-260,2 кучинівка-45+53+16,2+66,5</t>
  </si>
  <si>
    <t>Конституція України, Бюджетний кодекс України, Закон України  "Про Державний бюджет на 2020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 Наказ МФУ "Про деякі питання запровадження програмно-цільового методу складання та виконання місцевих бюджетів" №836 від 26.08.2014р., ЗУ "Про благоустрій населених пунктів" від 06.09.2005р. №2807-IV,  ЗУ "Про автомобільні дороги" від 08.09.2005р. №2862-IV, Наказ Державного комітету України з питань житлово-комунального господарства від 23.09.2003р. № 154, Стратегія розвитку Сновської ОТГ на 2018-2024рр., рішення 2 сесії 8 скликання  Сновської міської ради від 29.12.2020р.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</si>
</sst>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"/>
    <numFmt numFmtId="18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 wrapText="1"/>
    </xf>
    <xf numFmtId="173" fontId="2" fillId="0" borderId="17" xfId="0" applyNumberFormat="1" applyFont="1" applyFill="1" applyBorder="1" applyAlignment="1">
      <alignment horizontal="center" vertical="top" wrapText="1"/>
    </xf>
    <xf numFmtId="173" fontId="2" fillId="0" borderId="18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182" fontId="5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27">
      <selection activeCell="L28" sqref="L28:BL28"/>
    </sheetView>
  </sheetViews>
  <sheetFormatPr defaultColWidth="9.00390625" defaultRowHeight="12.75"/>
  <cols>
    <col min="1" max="21" width="2.875" style="1" customWidth="1"/>
    <col min="22" max="22" width="4.375" style="1" customWidth="1"/>
    <col min="23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19" t="s">
        <v>38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" customHeight="1">
      <c r="AO4" s="95" t="s">
        <v>82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41:58" ht="21" customHeight="1">
      <c r="AO5" s="135" t="s">
        <v>93</v>
      </c>
      <c r="AP5" s="135"/>
      <c r="AQ5" s="134"/>
      <c r="AR5" s="135"/>
      <c r="AS5" s="135"/>
      <c r="AT5" s="135"/>
      <c r="AU5" s="135"/>
      <c r="AV5" s="35"/>
      <c r="AW5" s="35"/>
      <c r="AX5" s="35"/>
      <c r="AY5" s="35" t="s">
        <v>94</v>
      </c>
      <c r="AZ5" s="135"/>
      <c r="BA5" s="135"/>
      <c r="BB5" s="135"/>
      <c r="BC5" s="35"/>
      <c r="BD5" s="35"/>
      <c r="BE5" s="35"/>
      <c r="BF5" s="35"/>
    </row>
    <row r="6" spans="41:58" ht="13.5" customHeight="1">
      <c r="AO6" s="121" t="s">
        <v>20</v>
      </c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41:58" ht="4.5" customHeight="1"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8" spans="1:64" ht="15.75" customHeight="1">
      <c r="A8" s="122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15.75" customHeight="1">
      <c r="A9" s="122" t="s">
        <v>37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" customHeight="1">
      <c r="A11" s="16">
        <v>1</v>
      </c>
      <c r="B11" s="114" t="s">
        <v>72</v>
      </c>
      <c r="C11" s="114"/>
      <c r="D11" s="114"/>
      <c r="E11" s="114"/>
      <c r="F11" s="114"/>
      <c r="G11" s="114"/>
      <c r="H11" s="114"/>
      <c r="I11" s="114"/>
      <c r="J11" s="123" t="s">
        <v>26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15" t="s">
        <v>39</v>
      </c>
      <c r="BH11" s="115"/>
      <c r="BI11" s="115"/>
      <c r="BJ11" s="115"/>
      <c r="BK11" s="115"/>
      <c r="BL11" s="115"/>
    </row>
    <row r="12" spans="1:64" s="19" customFormat="1" ht="30.75" customHeight="1">
      <c r="A12" s="20"/>
      <c r="B12" s="110" t="s">
        <v>40</v>
      </c>
      <c r="C12" s="110"/>
      <c r="D12" s="110"/>
      <c r="E12" s="110"/>
      <c r="F12" s="110"/>
      <c r="G12" s="110"/>
      <c r="H12" s="110"/>
      <c r="I12" s="110"/>
      <c r="J12" s="116" t="s">
        <v>1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20" t="s">
        <v>41</v>
      </c>
      <c r="BH12" s="120"/>
      <c r="BI12" s="120"/>
      <c r="BJ12" s="120"/>
      <c r="BK12" s="120"/>
      <c r="BL12" s="120"/>
    </row>
    <row r="13" spans="1:64" ht="30" customHeight="1">
      <c r="A13" s="17" t="s">
        <v>13</v>
      </c>
      <c r="B13" s="114" t="s">
        <v>73</v>
      </c>
      <c r="C13" s="114"/>
      <c r="D13" s="114"/>
      <c r="E13" s="114"/>
      <c r="F13" s="114"/>
      <c r="G13" s="114"/>
      <c r="H13" s="114"/>
      <c r="I13" s="114"/>
      <c r="J13" s="123" t="s">
        <v>26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15" t="s">
        <v>39</v>
      </c>
      <c r="BH13" s="115"/>
      <c r="BI13" s="115"/>
      <c r="BJ13" s="115"/>
      <c r="BK13" s="115"/>
      <c r="BL13" s="115"/>
    </row>
    <row r="14" spans="1:64" s="19" customFormat="1" ht="33" customHeight="1">
      <c r="A14" s="20"/>
      <c r="B14" s="110" t="s">
        <v>43</v>
      </c>
      <c r="C14" s="110"/>
      <c r="D14" s="110"/>
      <c r="E14" s="110"/>
      <c r="F14" s="110"/>
      <c r="G14" s="110"/>
      <c r="H14" s="110"/>
      <c r="I14" s="110"/>
      <c r="J14" s="116" t="s">
        <v>42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20" t="s">
        <v>41</v>
      </c>
      <c r="BH14" s="120"/>
      <c r="BI14" s="120"/>
      <c r="BJ14" s="120"/>
      <c r="BK14" s="120"/>
      <c r="BL14" s="120"/>
    </row>
    <row r="15" spans="1:64" ht="36" customHeight="1">
      <c r="A15" s="17">
        <v>3</v>
      </c>
      <c r="B15" s="114" t="s">
        <v>58</v>
      </c>
      <c r="C15" s="114"/>
      <c r="D15" s="114"/>
      <c r="E15" s="114"/>
      <c r="F15" s="114"/>
      <c r="G15" s="114"/>
      <c r="H15" s="118">
        <v>7461</v>
      </c>
      <c r="I15" s="118"/>
      <c r="J15" s="118"/>
      <c r="K15" s="118"/>
      <c r="L15" s="118"/>
      <c r="M15" s="118"/>
      <c r="N15" s="118"/>
      <c r="O15" s="117" t="s">
        <v>59</v>
      </c>
      <c r="P15" s="117"/>
      <c r="Q15" s="117"/>
      <c r="R15" s="117"/>
      <c r="S15" s="117"/>
      <c r="T15" s="117"/>
      <c r="U15" s="118" t="s">
        <v>60</v>
      </c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5" t="s">
        <v>44</v>
      </c>
      <c r="BH15" s="115"/>
      <c r="BI15" s="115"/>
      <c r="BJ15" s="115"/>
      <c r="BK15" s="115"/>
      <c r="BL15" s="115"/>
    </row>
    <row r="16" spans="1:79" s="19" customFormat="1" ht="39" customHeight="1">
      <c r="A16" s="18"/>
      <c r="B16" s="110" t="s">
        <v>45</v>
      </c>
      <c r="C16" s="110"/>
      <c r="D16" s="110"/>
      <c r="E16" s="110"/>
      <c r="F16" s="110"/>
      <c r="G16" s="110"/>
      <c r="H16" s="124" t="s">
        <v>46</v>
      </c>
      <c r="I16" s="124"/>
      <c r="J16" s="124"/>
      <c r="K16" s="124"/>
      <c r="L16" s="124"/>
      <c r="M16" s="124"/>
      <c r="N16" s="124"/>
      <c r="O16" s="124" t="s">
        <v>47</v>
      </c>
      <c r="P16" s="124"/>
      <c r="Q16" s="124"/>
      <c r="R16" s="124"/>
      <c r="S16" s="124"/>
      <c r="T16" s="124"/>
      <c r="U16" s="125" t="s">
        <v>2</v>
      </c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10" t="s">
        <v>48</v>
      </c>
      <c r="BH16" s="110"/>
      <c r="BI16" s="110"/>
      <c r="BJ16" s="110"/>
      <c r="BK16" s="110"/>
      <c r="BL16" s="110"/>
      <c r="CA16" s="19" t="s">
        <v>17</v>
      </c>
    </row>
    <row r="17" spans="1:79" ht="26.25" customHeight="1">
      <c r="A17" s="97" t="s">
        <v>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109">
        <f>AN17+BD17</f>
        <v>1319148.15</v>
      </c>
      <c r="V17" s="109"/>
      <c r="W17" s="109"/>
      <c r="X17" s="109"/>
      <c r="Y17" s="109"/>
      <c r="Z17" s="91" t="s">
        <v>4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126">
        <f>AQ41</f>
        <v>1186440.75</v>
      </c>
      <c r="AO17" s="126"/>
      <c r="AP17" s="126"/>
      <c r="AQ17" s="126"/>
      <c r="AR17" s="98" t="s">
        <v>5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126">
        <f>AY43</f>
        <v>132707.40000000002</v>
      </c>
      <c r="BE17" s="126"/>
      <c r="BF17" s="126"/>
      <c r="BG17" s="126"/>
      <c r="BH17" s="98" t="s">
        <v>6</v>
      </c>
      <c r="BI17" s="98"/>
      <c r="BJ17" s="98"/>
      <c r="BK17" s="98"/>
      <c r="BL17" s="98"/>
      <c r="CA17" s="1" t="s">
        <v>18</v>
      </c>
    </row>
    <row r="18" spans="1:64" ht="15.75" customHeight="1">
      <c r="A18" s="95" t="s">
        <v>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2" ht="80.25" customHeight="1">
      <c r="A19" s="102" t="s">
        <v>103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R19" s="10"/>
      <c r="BT19" s="11"/>
    </row>
    <row r="20" spans="1:73" ht="15.75" customHeight="1">
      <c r="A20" s="98" t="s">
        <v>49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S20" s="10"/>
      <c r="BU20" s="11"/>
    </row>
    <row r="21" spans="71:73" ht="5.25" customHeight="1">
      <c r="BS21" s="10"/>
      <c r="BU21" s="11"/>
    </row>
    <row r="22" spans="1:73" ht="17.25" customHeight="1">
      <c r="A22" s="104" t="s">
        <v>8</v>
      </c>
      <c r="B22" s="104"/>
      <c r="C22" s="104"/>
      <c r="D22" s="104" t="s">
        <v>50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S22" s="10"/>
      <c r="BU22" s="11"/>
    </row>
    <row r="23" spans="1:73" ht="15.75" customHeight="1">
      <c r="A23" s="84">
        <v>1</v>
      </c>
      <c r="B23" s="84"/>
      <c r="C23" s="84"/>
      <c r="D23" s="104">
        <v>2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S23" s="10"/>
      <c r="BU23" s="11"/>
    </row>
    <row r="24" spans="1:72" ht="21" customHeight="1">
      <c r="A24" s="78">
        <v>1</v>
      </c>
      <c r="B24" s="78"/>
      <c r="C24" s="78"/>
      <c r="D24" s="106" t="s">
        <v>74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  <c r="BR24" s="10"/>
      <c r="BT24" s="11"/>
    </row>
    <row r="25" spans="1:72" ht="16.5" customHeight="1" hidden="1">
      <c r="A25" s="78">
        <v>2</v>
      </c>
      <c r="B25" s="78"/>
      <c r="C25" s="78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R25" s="10"/>
      <c r="BT25" s="11"/>
    </row>
    <row r="26" spans="1:72" ht="17.25" customHeight="1" hidden="1">
      <c r="A26" s="78">
        <v>3</v>
      </c>
      <c r="B26" s="78"/>
      <c r="C26" s="78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98" t="s">
        <v>51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101" t="s">
        <v>74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R28" s="10"/>
      <c r="BT28" s="11"/>
    </row>
    <row r="29" spans="1:72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98" t="s">
        <v>52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S30" s="10"/>
      <c r="BU30" s="11"/>
    </row>
    <row r="31" spans="71:73" ht="1.5" customHeight="1">
      <c r="BS31" s="10"/>
      <c r="BU31" s="11"/>
    </row>
    <row r="32" spans="1:73" ht="17.25" customHeight="1">
      <c r="A32" s="104" t="s">
        <v>8</v>
      </c>
      <c r="B32" s="104"/>
      <c r="C32" s="104"/>
      <c r="D32" s="104" t="s">
        <v>34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S32" s="10"/>
      <c r="BU32" s="11"/>
    </row>
    <row r="33" spans="1:73" ht="15.75" customHeight="1">
      <c r="A33" s="84">
        <v>1</v>
      </c>
      <c r="B33" s="84"/>
      <c r="C33" s="84"/>
      <c r="D33" s="104">
        <v>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S33" s="10"/>
      <c r="BU33" s="11"/>
    </row>
    <row r="34" spans="1:72" ht="17.25" customHeight="1">
      <c r="A34" s="78">
        <v>1</v>
      </c>
      <c r="B34" s="78"/>
      <c r="C34" s="78"/>
      <c r="D34" s="106" t="s">
        <v>62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R34" s="10"/>
      <c r="BT34" s="11"/>
    </row>
    <row r="35" spans="1:72" ht="16.5" hidden="1">
      <c r="A35" s="78">
        <v>2</v>
      </c>
      <c r="B35" s="78"/>
      <c r="C35" s="78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R35" s="10"/>
      <c r="BT35" s="11"/>
    </row>
    <row r="36" spans="1:72" ht="12" customHeight="1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95" t="s">
        <v>53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64" ht="15" customHeight="1">
      <c r="A38" s="70" t="s">
        <v>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64" ht="15.75" customHeight="1">
      <c r="A39" s="84" t="s">
        <v>8</v>
      </c>
      <c r="B39" s="84"/>
      <c r="C39" s="84"/>
      <c r="D39" s="84" t="s">
        <v>35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73" t="s">
        <v>10</v>
      </c>
      <c r="AR39" s="74"/>
      <c r="AS39" s="74"/>
      <c r="AT39" s="74"/>
      <c r="AU39" s="74"/>
      <c r="AV39" s="74"/>
      <c r="AW39" s="74"/>
      <c r="AX39" s="75"/>
      <c r="AY39" s="84" t="s">
        <v>9</v>
      </c>
      <c r="AZ39" s="84"/>
      <c r="BA39" s="84"/>
      <c r="BB39" s="84"/>
      <c r="BC39" s="84"/>
      <c r="BD39" s="84"/>
      <c r="BE39" s="84"/>
      <c r="BF39" s="84"/>
      <c r="BG39" s="99" t="s">
        <v>33</v>
      </c>
      <c r="BH39" s="100"/>
      <c r="BI39" s="100"/>
      <c r="BJ39" s="100"/>
      <c r="BK39" s="100"/>
      <c r="BL39" s="100"/>
    </row>
    <row r="40" spans="1:82" ht="12" customHeight="1">
      <c r="A40" s="78">
        <v>1</v>
      </c>
      <c r="B40" s="78"/>
      <c r="C40" s="78"/>
      <c r="D40" s="78">
        <v>2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85">
        <v>3</v>
      </c>
      <c r="AR40" s="86"/>
      <c r="AS40" s="86"/>
      <c r="AT40" s="86"/>
      <c r="AU40" s="86"/>
      <c r="AV40" s="86"/>
      <c r="AW40" s="86"/>
      <c r="AX40" s="127"/>
      <c r="AY40" s="78">
        <v>4</v>
      </c>
      <c r="AZ40" s="78"/>
      <c r="BA40" s="78"/>
      <c r="BB40" s="78"/>
      <c r="BC40" s="78"/>
      <c r="BD40" s="78"/>
      <c r="BE40" s="78"/>
      <c r="BF40" s="78"/>
      <c r="BG40" s="85">
        <v>6</v>
      </c>
      <c r="BH40" s="86"/>
      <c r="BI40" s="86"/>
      <c r="BJ40" s="86"/>
      <c r="BK40" s="86"/>
      <c r="BL40" s="86"/>
      <c r="BO40" s="1" t="s">
        <v>31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78">
        <v>1</v>
      </c>
      <c r="B41" s="78"/>
      <c r="C41" s="78"/>
      <c r="D41" s="87" t="s">
        <v>75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80">
        <f>AQ50</f>
        <v>1186440.75</v>
      </c>
      <c r="AR41" s="81"/>
      <c r="AS41" s="81"/>
      <c r="AT41" s="81"/>
      <c r="AU41" s="81"/>
      <c r="AV41" s="81"/>
      <c r="AW41" s="81"/>
      <c r="AX41" s="130"/>
      <c r="AY41" s="79">
        <v>0</v>
      </c>
      <c r="AZ41" s="79"/>
      <c r="BA41" s="79"/>
      <c r="BB41" s="79"/>
      <c r="BC41" s="79"/>
      <c r="BD41" s="79"/>
      <c r="BE41" s="79"/>
      <c r="BF41" s="79"/>
      <c r="BG41" s="82">
        <f>AQ41+AY41</f>
        <v>1186440.75</v>
      </c>
      <c r="BH41" s="83"/>
      <c r="BI41" s="83"/>
      <c r="BJ41" s="83"/>
      <c r="BK41" s="83"/>
      <c r="BL41" s="83"/>
      <c r="BO41" s="1" t="s">
        <v>79</v>
      </c>
    </row>
    <row r="42" spans="1:64" ht="19.5" customHeight="1">
      <c r="A42" s="78">
        <v>2</v>
      </c>
      <c r="B42" s="78"/>
      <c r="C42" s="78"/>
      <c r="D42" s="87" t="s">
        <v>76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9"/>
      <c r="AQ42" s="80"/>
      <c r="AR42" s="81"/>
      <c r="AS42" s="81"/>
      <c r="AT42" s="81"/>
      <c r="AU42" s="81"/>
      <c r="AV42" s="81"/>
      <c r="AW42" s="81"/>
      <c r="AX42" s="130"/>
      <c r="AY42" s="79">
        <f>AY50</f>
        <v>132707.40000000002</v>
      </c>
      <c r="AZ42" s="79"/>
      <c r="BA42" s="79"/>
      <c r="BB42" s="79"/>
      <c r="BC42" s="79"/>
      <c r="BD42" s="79"/>
      <c r="BE42" s="79"/>
      <c r="BF42" s="79"/>
      <c r="BG42" s="82">
        <f>AQ42+AY42</f>
        <v>132707.40000000002</v>
      </c>
      <c r="BH42" s="83"/>
      <c r="BI42" s="83"/>
      <c r="BJ42" s="83"/>
      <c r="BK42" s="83"/>
      <c r="BL42" s="83"/>
    </row>
    <row r="43" spans="1:67" ht="16.5" customHeight="1">
      <c r="A43" s="52"/>
      <c r="B43" s="52"/>
      <c r="C43" s="52"/>
      <c r="D43" s="128" t="s">
        <v>57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72">
        <f>SUM(AQ41)</f>
        <v>1186440.75</v>
      </c>
      <c r="AR43" s="72"/>
      <c r="AS43" s="72"/>
      <c r="AT43" s="72"/>
      <c r="AU43" s="72"/>
      <c r="AV43" s="72"/>
      <c r="AW43" s="72"/>
      <c r="AX43" s="72"/>
      <c r="AY43" s="72">
        <f>SUM(AY41:BF42)</f>
        <v>132707.40000000002</v>
      </c>
      <c r="AZ43" s="72"/>
      <c r="BA43" s="72"/>
      <c r="BB43" s="72"/>
      <c r="BC43" s="72"/>
      <c r="BD43" s="72"/>
      <c r="BE43" s="72"/>
      <c r="BF43" s="72"/>
      <c r="BG43" s="80">
        <f>SUM(BG41:BL42)</f>
        <v>1319148.15</v>
      </c>
      <c r="BH43" s="81"/>
      <c r="BI43" s="81"/>
      <c r="BJ43" s="81"/>
      <c r="BK43" s="81"/>
      <c r="BL43" s="81"/>
      <c r="BO43" s="1" t="s">
        <v>32</v>
      </c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>
      <c r="A45" s="113" t="s">
        <v>54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</row>
    <row r="46" spans="1:64" ht="15" customHeight="1">
      <c r="A46" s="70" t="s">
        <v>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64" ht="15.75" customHeight="1">
      <c r="A47" s="84" t="s">
        <v>8</v>
      </c>
      <c r="B47" s="84"/>
      <c r="C47" s="84"/>
      <c r="D47" s="73" t="s">
        <v>36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5"/>
      <c r="AQ47" s="73" t="s">
        <v>10</v>
      </c>
      <c r="AR47" s="74"/>
      <c r="AS47" s="74"/>
      <c r="AT47" s="74"/>
      <c r="AU47" s="74"/>
      <c r="AV47" s="74"/>
      <c r="AW47" s="74"/>
      <c r="AX47" s="75"/>
      <c r="AY47" s="84" t="s">
        <v>9</v>
      </c>
      <c r="AZ47" s="84"/>
      <c r="BA47" s="84"/>
      <c r="BB47" s="84"/>
      <c r="BC47" s="84"/>
      <c r="BD47" s="84"/>
      <c r="BE47" s="84"/>
      <c r="BF47" s="84"/>
      <c r="BG47" s="99" t="s">
        <v>33</v>
      </c>
      <c r="BH47" s="100"/>
      <c r="BI47" s="100"/>
      <c r="BJ47" s="100"/>
      <c r="BK47" s="100"/>
      <c r="BL47" s="100"/>
    </row>
    <row r="48" spans="1:64" ht="15.75" customHeight="1">
      <c r="A48" s="78">
        <v>1</v>
      </c>
      <c r="B48" s="78"/>
      <c r="C48" s="78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5"/>
      <c r="AQ48" s="85">
        <v>3</v>
      </c>
      <c r="AR48" s="86"/>
      <c r="AS48" s="86"/>
      <c r="AT48" s="86"/>
      <c r="AU48" s="86"/>
      <c r="AV48" s="86"/>
      <c r="AW48" s="86"/>
      <c r="AX48" s="127"/>
      <c r="AY48" s="78">
        <v>4</v>
      </c>
      <c r="AZ48" s="78"/>
      <c r="BA48" s="78"/>
      <c r="BB48" s="78"/>
      <c r="BC48" s="78"/>
      <c r="BD48" s="78"/>
      <c r="BE48" s="78"/>
      <c r="BF48" s="78"/>
      <c r="BG48" s="85">
        <v>6</v>
      </c>
      <c r="BH48" s="86"/>
      <c r="BI48" s="86"/>
      <c r="BJ48" s="86"/>
      <c r="BK48" s="86"/>
      <c r="BL48" s="86"/>
    </row>
    <row r="49" spans="1:95" ht="12.75" customHeight="1" hidden="1">
      <c r="A49" s="78">
        <v>1</v>
      </c>
      <c r="B49" s="78"/>
      <c r="C49" s="7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 t="s">
        <v>16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80">
        <v>500000</v>
      </c>
      <c r="AR49" s="81"/>
      <c r="AS49" s="81"/>
      <c r="AT49" s="81"/>
      <c r="AU49" s="81"/>
      <c r="AV49" s="81"/>
      <c r="AW49" s="81"/>
      <c r="AX49" s="130"/>
      <c r="AY49" s="79">
        <v>0</v>
      </c>
      <c r="AZ49" s="79"/>
      <c r="BA49" s="79"/>
      <c r="BB49" s="79"/>
      <c r="BC49" s="79"/>
      <c r="BD49" s="79"/>
      <c r="BE49" s="79"/>
      <c r="BF49" s="79"/>
      <c r="BG49" s="82">
        <f>AQ49+AY49</f>
        <v>500000</v>
      </c>
      <c r="BH49" s="83"/>
      <c r="BI49" s="83"/>
      <c r="BJ49" s="83"/>
      <c r="BK49" s="83"/>
      <c r="BL49" s="83"/>
      <c r="CQ49" s="1" t="s">
        <v>19</v>
      </c>
    </row>
    <row r="50" spans="1:89" s="3" customFormat="1" ht="18" customHeight="1">
      <c r="A50" s="52"/>
      <c r="B50" s="52"/>
      <c r="C50" s="52"/>
      <c r="D50" s="131" t="s">
        <v>61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3"/>
      <c r="AQ50" s="72">
        <f>2400000-936687.9-300000+256687.9-320000+248000+500000-50000-37957-109433.2-464169.05</f>
        <v>1186440.75</v>
      </c>
      <c r="AR50" s="72"/>
      <c r="AS50" s="72"/>
      <c r="AT50" s="72"/>
      <c r="AU50" s="72"/>
      <c r="AV50" s="72"/>
      <c r="AW50" s="72"/>
      <c r="AX50" s="72"/>
      <c r="AY50" s="81">
        <f>2600000+32707.52-1000000-500000-214185.58-785814.54</f>
        <v>132707.40000000002</v>
      </c>
      <c r="AZ50" s="81"/>
      <c r="BA50" s="81"/>
      <c r="BB50" s="81"/>
      <c r="BC50" s="81"/>
      <c r="BD50" s="81"/>
      <c r="BE50" s="81"/>
      <c r="BF50" s="130"/>
      <c r="BG50" s="80">
        <f>AQ50+AY50</f>
        <v>1319148.15</v>
      </c>
      <c r="BH50" s="81"/>
      <c r="BI50" s="81"/>
      <c r="BJ50" s="81"/>
      <c r="BK50" s="81"/>
      <c r="BL50" s="8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76" t="s">
        <v>57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7"/>
      <c r="AQ51" s="72">
        <f>SUM(AQ50)</f>
        <v>1186440.75</v>
      </c>
      <c r="AR51" s="72"/>
      <c r="AS51" s="72"/>
      <c r="AT51" s="72"/>
      <c r="AU51" s="72"/>
      <c r="AV51" s="72"/>
      <c r="AW51" s="72"/>
      <c r="AX51" s="72"/>
      <c r="AY51" s="81">
        <f>SUM(AY50)</f>
        <v>132707.40000000002</v>
      </c>
      <c r="AZ51" s="81"/>
      <c r="BA51" s="81"/>
      <c r="BB51" s="81"/>
      <c r="BC51" s="81"/>
      <c r="BD51" s="81"/>
      <c r="BE51" s="81"/>
      <c r="BF51" s="130"/>
      <c r="BG51" s="80">
        <f>SUM(BG50)</f>
        <v>1319148.15</v>
      </c>
      <c r="BH51" s="81"/>
      <c r="BI51" s="81"/>
      <c r="BJ51" s="81"/>
      <c r="BK51" s="81"/>
      <c r="BL51" s="8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3" spans="1:64" ht="15.75" customHeight="1">
      <c r="A53" s="98" t="s">
        <v>55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64" ht="3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ht="9.75" customHeight="1"/>
    <row r="56" spans="1:63" ht="29.25" customHeight="1">
      <c r="A56" s="67" t="s">
        <v>8</v>
      </c>
      <c r="B56" s="68"/>
      <c r="C56" s="68" t="s">
        <v>63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9"/>
      <c r="Y56" s="71" t="s">
        <v>12</v>
      </c>
      <c r="Z56" s="71"/>
      <c r="AA56" s="71"/>
      <c r="AB56" s="71"/>
      <c r="AC56" s="71"/>
      <c r="AD56" s="67" t="s">
        <v>11</v>
      </c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9"/>
      <c r="AR56" s="67" t="s">
        <v>10</v>
      </c>
      <c r="AS56" s="68"/>
      <c r="AT56" s="68"/>
      <c r="AU56" s="68"/>
      <c r="AV56" s="68"/>
      <c r="AW56" s="69"/>
      <c r="AX56" s="67" t="s">
        <v>9</v>
      </c>
      <c r="AY56" s="68"/>
      <c r="AZ56" s="68"/>
      <c r="BA56" s="68"/>
      <c r="BB56" s="68"/>
      <c r="BC56" s="69"/>
      <c r="BD56" s="67" t="s">
        <v>33</v>
      </c>
      <c r="BE56" s="68"/>
      <c r="BF56" s="68"/>
      <c r="BG56" s="68"/>
      <c r="BH56" s="68"/>
      <c r="BI56" s="68"/>
      <c r="BJ56" s="68"/>
      <c r="BK56" s="68"/>
    </row>
    <row r="57" spans="1:63" ht="12" customHeight="1">
      <c r="A57" s="67">
        <v>1</v>
      </c>
      <c r="B57" s="68"/>
      <c r="C57" s="68">
        <v>3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9"/>
      <c r="Y57" s="71">
        <v>4</v>
      </c>
      <c r="Z57" s="71"/>
      <c r="AA57" s="71"/>
      <c r="AB57" s="71"/>
      <c r="AC57" s="71"/>
      <c r="AD57" s="67">
        <v>5</v>
      </c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28"/>
      <c r="AR57" s="67"/>
      <c r="AS57" s="68"/>
      <c r="AT57" s="68"/>
      <c r="AU57" s="68"/>
      <c r="AV57" s="68"/>
      <c r="AW57" s="69"/>
      <c r="AX57" s="67"/>
      <c r="AY57" s="68"/>
      <c r="AZ57" s="68"/>
      <c r="BA57" s="68"/>
      <c r="BB57" s="68"/>
      <c r="BC57" s="69"/>
      <c r="BD57" s="67">
        <v>6</v>
      </c>
      <c r="BE57" s="68"/>
      <c r="BF57" s="68"/>
      <c r="BG57" s="68"/>
      <c r="BH57" s="68"/>
      <c r="BI57" s="68"/>
      <c r="BJ57" s="68"/>
      <c r="BK57" s="68"/>
    </row>
    <row r="58" spans="1:63" ht="17.25" customHeight="1">
      <c r="A58" s="36">
        <v>1</v>
      </c>
      <c r="B58" s="37"/>
      <c r="C58" s="63" t="s">
        <v>22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49"/>
      <c r="Z58" s="50"/>
      <c r="AA58" s="50"/>
      <c r="AB58" s="50"/>
      <c r="AC58" s="51"/>
      <c r="AD58" s="49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1"/>
      <c r="AR58" s="38"/>
      <c r="AS58" s="39"/>
      <c r="AT58" s="39"/>
      <c r="AU58" s="39"/>
      <c r="AV58" s="39"/>
      <c r="AW58" s="40"/>
      <c r="AX58" s="38"/>
      <c r="AY58" s="39"/>
      <c r="AZ58" s="39"/>
      <c r="BA58" s="39"/>
      <c r="BB58" s="39"/>
      <c r="BC58" s="40"/>
      <c r="BD58" s="65"/>
      <c r="BE58" s="66"/>
      <c r="BF58" s="66"/>
      <c r="BG58" s="66"/>
      <c r="BH58" s="66"/>
      <c r="BI58" s="66"/>
      <c r="BJ58" s="66"/>
      <c r="BK58" s="66"/>
    </row>
    <row r="59" spans="1:67" ht="15" customHeight="1">
      <c r="A59" s="36"/>
      <c r="B59" s="37"/>
      <c r="C59" s="46" t="s">
        <v>95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9" t="s">
        <v>30</v>
      </c>
      <c r="Z59" s="50"/>
      <c r="AA59" s="50"/>
      <c r="AB59" s="50"/>
      <c r="AC59" s="51"/>
      <c r="AD59" s="49" t="s">
        <v>29</v>
      </c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1"/>
      <c r="AR59" s="38">
        <f>55181.98+182990.71+145712.73+48262.4+25074.8+6192.33+35034.54+6961.2+8375.73+8256.83+42124.77+36698.69+31681.68+9141.77+17506.68+27531.59+32173.51+9858.36+40124.92</f>
        <v>768885.2200000001</v>
      </c>
      <c r="AS59" s="39"/>
      <c r="AT59" s="39"/>
      <c r="AU59" s="39"/>
      <c r="AV59" s="39"/>
      <c r="AW59" s="40"/>
      <c r="AX59" s="38">
        <f>AV42/1000</f>
        <v>0</v>
      </c>
      <c r="AY59" s="39"/>
      <c r="AZ59" s="39"/>
      <c r="BA59" s="39"/>
      <c r="BB59" s="39"/>
      <c r="BC59" s="40"/>
      <c r="BD59" s="47">
        <f>AR59+AX59</f>
        <v>768885.2200000001</v>
      </c>
      <c r="BE59" s="48"/>
      <c r="BF59" s="48"/>
      <c r="BG59" s="48"/>
      <c r="BH59" s="48"/>
      <c r="BI59" s="48"/>
      <c r="BJ59" s="48"/>
      <c r="BK59" s="48"/>
      <c r="BL59" s="29"/>
      <c r="BM59" s="1" t="s">
        <v>80</v>
      </c>
      <c r="BO59" s="30"/>
    </row>
    <row r="60" spans="1:77" ht="16.5" customHeight="1">
      <c r="A60" s="36"/>
      <c r="B60" s="37"/>
      <c r="C60" s="46" t="s">
        <v>64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9" t="s">
        <v>30</v>
      </c>
      <c r="Z60" s="50"/>
      <c r="AA60" s="50"/>
      <c r="AB60" s="50"/>
      <c r="AC60" s="51"/>
      <c r="AD60" s="49" t="s">
        <v>29</v>
      </c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/>
      <c r="AR60" s="38">
        <f>6327.17+15206.78+9478.8+8952.76+5124.05</f>
        <v>45089.560000000005</v>
      </c>
      <c r="AS60" s="39"/>
      <c r="AT60" s="39"/>
      <c r="AU60" s="39"/>
      <c r="AV60" s="39"/>
      <c r="AW60" s="40"/>
      <c r="AX60" s="38"/>
      <c r="AY60" s="39"/>
      <c r="AZ60" s="39"/>
      <c r="BA60" s="39"/>
      <c r="BB60" s="39"/>
      <c r="BC60" s="40"/>
      <c r="BD60" s="47">
        <f>AR60+AX60</f>
        <v>45089.560000000005</v>
      </c>
      <c r="BE60" s="48"/>
      <c r="BF60" s="48"/>
      <c r="BG60" s="48"/>
      <c r="BH60" s="48"/>
      <c r="BI60" s="48"/>
      <c r="BJ60" s="48"/>
      <c r="BK60" s="48"/>
      <c r="BO60" s="30"/>
      <c r="BW60" s="64"/>
      <c r="BX60" s="64"/>
      <c r="BY60" s="64"/>
    </row>
    <row r="61" spans="1:77" ht="12.75">
      <c r="A61" s="36"/>
      <c r="B61" s="37"/>
      <c r="C61" s="46" t="s">
        <v>71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9" t="s">
        <v>30</v>
      </c>
      <c r="Z61" s="50"/>
      <c r="AA61" s="50"/>
      <c r="AB61" s="50"/>
      <c r="AC61" s="51"/>
      <c r="AD61" s="49" t="s">
        <v>29</v>
      </c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1"/>
      <c r="AR61" s="38">
        <f>AQ41-AR59-AR60</f>
        <v>372465.9699999999</v>
      </c>
      <c r="AS61" s="39"/>
      <c r="AT61" s="39"/>
      <c r="AU61" s="39"/>
      <c r="AV61" s="39"/>
      <c r="AW61" s="40"/>
      <c r="AX61" s="38"/>
      <c r="AY61" s="39"/>
      <c r="AZ61" s="39"/>
      <c r="BA61" s="39"/>
      <c r="BB61" s="39"/>
      <c r="BC61" s="40"/>
      <c r="BD61" s="47">
        <f>AR61+AX61</f>
        <v>372465.9699999999</v>
      </c>
      <c r="BE61" s="48"/>
      <c r="BF61" s="48"/>
      <c r="BG61" s="48"/>
      <c r="BH61" s="48"/>
      <c r="BI61" s="48"/>
      <c r="BJ61" s="48"/>
      <c r="BK61" s="48"/>
      <c r="BN61" s="1" t="s">
        <v>81</v>
      </c>
      <c r="BO61" s="30"/>
      <c r="BW61" s="31"/>
      <c r="BX61" s="31"/>
      <c r="BY61" s="31"/>
    </row>
    <row r="62" spans="1:77" ht="32.25" customHeight="1">
      <c r="A62" s="36"/>
      <c r="B62" s="37"/>
      <c r="C62" s="46" t="s">
        <v>96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9" t="s">
        <v>30</v>
      </c>
      <c r="Z62" s="50"/>
      <c r="AA62" s="50"/>
      <c r="AB62" s="50"/>
      <c r="AC62" s="51"/>
      <c r="AD62" s="49" t="s">
        <v>29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1"/>
      <c r="AR62" s="38"/>
      <c r="AS62" s="39"/>
      <c r="AT62" s="39"/>
      <c r="AU62" s="39"/>
      <c r="AV62" s="39"/>
      <c r="AW62" s="40"/>
      <c r="AX62" s="38">
        <f>AY42</f>
        <v>132707.40000000002</v>
      </c>
      <c r="AY62" s="39"/>
      <c r="AZ62" s="39"/>
      <c r="BA62" s="39"/>
      <c r="BB62" s="39"/>
      <c r="BC62" s="40"/>
      <c r="BD62" s="47">
        <f>AR62+AX62</f>
        <v>132707.40000000002</v>
      </c>
      <c r="BE62" s="48"/>
      <c r="BF62" s="48"/>
      <c r="BG62" s="48"/>
      <c r="BH62" s="48"/>
      <c r="BI62" s="48"/>
      <c r="BJ62" s="48"/>
      <c r="BK62" s="48"/>
      <c r="BN62" s="1" t="s">
        <v>85</v>
      </c>
      <c r="BO62" s="30"/>
      <c r="BW62" s="31"/>
      <c r="BX62" s="31"/>
      <c r="BY62" s="31"/>
    </row>
    <row r="63" spans="1:67" ht="17.25" customHeight="1">
      <c r="A63" s="36">
        <v>2</v>
      </c>
      <c r="B63" s="37"/>
      <c r="C63" s="63" t="s">
        <v>23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49"/>
      <c r="Z63" s="50"/>
      <c r="AA63" s="50"/>
      <c r="AB63" s="50"/>
      <c r="AC63" s="51"/>
      <c r="AD63" s="49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38"/>
      <c r="AS63" s="39"/>
      <c r="AT63" s="39"/>
      <c r="AU63" s="39"/>
      <c r="AV63" s="39"/>
      <c r="AW63" s="40"/>
      <c r="AX63" s="38"/>
      <c r="AY63" s="39"/>
      <c r="AZ63" s="39"/>
      <c r="BA63" s="39"/>
      <c r="BB63" s="39"/>
      <c r="BC63" s="40"/>
      <c r="BD63" s="47"/>
      <c r="BE63" s="48"/>
      <c r="BF63" s="48"/>
      <c r="BG63" s="48"/>
      <c r="BH63" s="48"/>
      <c r="BI63" s="48"/>
      <c r="BJ63" s="48"/>
      <c r="BK63" s="48"/>
      <c r="BL63" s="29"/>
      <c r="BO63" s="12"/>
    </row>
    <row r="64" spans="1:84" ht="18.75" customHeight="1">
      <c r="A64" s="36"/>
      <c r="B64" s="37"/>
      <c r="C64" s="46" t="s">
        <v>97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9" t="s">
        <v>100</v>
      </c>
      <c r="Z64" s="50"/>
      <c r="AA64" s="50"/>
      <c r="AB64" s="50"/>
      <c r="AC64" s="51"/>
      <c r="AD64" s="49" t="s">
        <v>65</v>
      </c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1"/>
      <c r="AR64" s="38">
        <f>(120+310+81.8+260.2+42.5+10.5+59.4+11.8+14+71.4+62.2+53.7+14.2+15.5+29.7+45+53+16.2+66.5)</f>
        <v>1337.6000000000001</v>
      </c>
      <c r="AS64" s="39"/>
      <c r="AT64" s="39"/>
      <c r="AU64" s="39"/>
      <c r="AV64" s="39"/>
      <c r="AW64" s="40"/>
      <c r="AX64" s="38"/>
      <c r="AY64" s="39"/>
      <c r="AZ64" s="39"/>
      <c r="BA64" s="39"/>
      <c r="BB64" s="39"/>
      <c r="BC64" s="40"/>
      <c r="BD64" s="47">
        <f>AR64</f>
        <v>1337.6000000000001</v>
      </c>
      <c r="BE64" s="48"/>
      <c r="BF64" s="48"/>
      <c r="BG64" s="48"/>
      <c r="BH64" s="48"/>
      <c r="BI64" s="48"/>
      <c r="BJ64" s="48"/>
      <c r="BK64" s="48"/>
      <c r="BN64" s="138" t="s">
        <v>102</v>
      </c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</row>
    <row r="65" spans="1:84" ht="21" customHeight="1">
      <c r="A65" s="36"/>
      <c r="B65" s="37"/>
      <c r="C65" s="46" t="s">
        <v>66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9" t="s">
        <v>101</v>
      </c>
      <c r="Z65" s="50"/>
      <c r="AA65" s="50"/>
      <c r="AB65" s="50"/>
      <c r="AC65" s="51"/>
      <c r="AD65" s="49" t="s">
        <v>65</v>
      </c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1"/>
      <c r="AR65" s="38">
        <v>387800</v>
      </c>
      <c r="AS65" s="39"/>
      <c r="AT65" s="39"/>
      <c r="AU65" s="39"/>
      <c r="AV65" s="39"/>
      <c r="AW65" s="40"/>
      <c r="AX65" s="38"/>
      <c r="AY65" s="39"/>
      <c r="AZ65" s="39"/>
      <c r="BA65" s="39"/>
      <c r="BB65" s="39"/>
      <c r="BC65" s="40"/>
      <c r="BD65" s="47">
        <f>AR65</f>
        <v>387800</v>
      </c>
      <c r="BE65" s="48"/>
      <c r="BF65" s="48"/>
      <c r="BG65" s="48"/>
      <c r="BH65" s="48"/>
      <c r="BI65" s="48"/>
      <c r="BJ65" s="48"/>
      <c r="BK65" s="4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</row>
    <row r="66" spans="1:66" ht="15.75" customHeight="1">
      <c r="A66" s="36"/>
      <c r="B66" s="37"/>
      <c r="C66" s="46" t="s">
        <v>89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52" t="s">
        <v>90</v>
      </c>
      <c r="Z66" s="52"/>
      <c r="AA66" s="52"/>
      <c r="AB66" s="52"/>
      <c r="AC66" s="52"/>
      <c r="AD66" s="52" t="s">
        <v>65</v>
      </c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38"/>
      <c r="AS66" s="39"/>
      <c r="AT66" s="39"/>
      <c r="AU66" s="39"/>
      <c r="AV66" s="39"/>
      <c r="AW66" s="40"/>
      <c r="AX66" s="38">
        <v>1</v>
      </c>
      <c r="AY66" s="39"/>
      <c r="AZ66" s="39"/>
      <c r="BA66" s="39"/>
      <c r="BB66" s="39"/>
      <c r="BC66" s="40"/>
      <c r="BD66" s="47">
        <f>AR66+AX66</f>
        <v>1</v>
      </c>
      <c r="BE66" s="48"/>
      <c r="BF66" s="48"/>
      <c r="BG66" s="48"/>
      <c r="BH66" s="48"/>
      <c r="BI66" s="48"/>
      <c r="BJ66" s="48"/>
      <c r="BK66" s="48"/>
      <c r="BN66" s="1" t="s">
        <v>86</v>
      </c>
    </row>
    <row r="67" spans="1:63" ht="13.5" customHeight="1">
      <c r="A67" s="36">
        <v>3</v>
      </c>
      <c r="B67" s="37"/>
      <c r="C67" s="63" t="s">
        <v>24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49"/>
      <c r="Z67" s="50"/>
      <c r="AA67" s="50"/>
      <c r="AB67" s="50"/>
      <c r="AC67" s="51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1"/>
      <c r="AR67" s="38"/>
      <c r="AS67" s="39"/>
      <c r="AT67" s="39"/>
      <c r="AU67" s="39"/>
      <c r="AV67" s="39"/>
      <c r="AW67" s="40"/>
      <c r="AX67" s="38"/>
      <c r="AY67" s="39"/>
      <c r="AZ67" s="39"/>
      <c r="BA67" s="39"/>
      <c r="BB67" s="39"/>
      <c r="BC67" s="40"/>
      <c r="BD67" s="47"/>
      <c r="BE67" s="48"/>
      <c r="BF67" s="48"/>
      <c r="BG67" s="48"/>
      <c r="BH67" s="48"/>
      <c r="BI67" s="48"/>
      <c r="BJ67" s="48"/>
      <c r="BK67" s="48"/>
    </row>
    <row r="68" spans="1:63" ht="19.5" customHeight="1">
      <c r="A68" s="36"/>
      <c r="B68" s="37"/>
      <c r="C68" s="46" t="s">
        <v>98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9" t="s">
        <v>30</v>
      </c>
      <c r="Z68" s="50"/>
      <c r="AA68" s="50"/>
      <c r="AB68" s="50"/>
      <c r="AC68" s="51"/>
      <c r="AD68" s="53" t="s">
        <v>69</v>
      </c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5"/>
      <c r="AR68" s="38">
        <f>(AR59+AR61)/AR64</f>
        <v>853.2828872607654</v>
      </c>
      <c r="AS68" s="39"/>
      <c r="AT68" s="39"/>
      <c r="AU68" s="39"/>
      <c r="AV68" s="39"/>
      <c r="AW68" s="40"/>
      <c r="AX68" s="41"/>
      <c r="AY68" s="42"/>
      <c r="AZ68" s="42"/>
      <c r="BA68" s="42"/>
      <c r="BB68" s="42"/>
      <c r="BC68" s="43"/>
      <c r="BD68" s="47">
        <f>(BD59+BD61)/BD64</f>
        <v>853.2828872607654</v>
      </c>
      <c r="BE68" s="48"/>
      <c r="BF68" s="48"/>
      <c r="BG68" s="48"/>
      <c r="BH68" s="48"/>
      <c r="BI68" s="48"/>
      <c r="BJ68" s="48"/>
      <c r="BK68" s="48"/>
    </row>
    <row r="69" spans="1:63" ht="19.5" customHeight="1">
      <c r="A69" s="36"/>
      <c r="B69" s="37"/>
      <c r="C69" s="46" t="s">
        <v>67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9" t="s">
        <v>30</v>
      </c>
      <c r="Z69" s="50"/>
      <c r="AA69" s="50"/>
      <c r="AB69" s="50"/>
      <c r="AC69" s="51"/>
      <c r="AD69" s="53" t="s">
        <v>69</v>
      </c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5"/>
      <c r="AR69" s="41">
        <f>AR60/AR65</f>
        <v>0.11627013924703457</v>
      </c>
      <c r="AS69" s="42"/>
      <c r="AT69" s="42"/>
      <c r="AU69" s="42"/>
      <c r="AV69" s="42"/>
      <c r="AW69" s="43"/>
      <c r="AX69" s="41"/>
      <c r="AY69" s="42"/>
      <c r="AZ69" s="42"/>
      <c r="BA69" s="42"/>
      <c r="BB69" s="42"/>
      <c r="BC69" s="43"/>
      <c r="BD69" s="44">
        <f>BD60/BD65</f>
        <v>0.11627013924703457</v>
      </c>
      <c r="BE69" s="45"/>
      <c r="BF69" s="45"/>
      <c r="BG69" s="45"/>
      <c r="BH69" s="45"/>
      <c r="BI69" s="45"/>
      <c r="BJ69" s="45"/>
      <c r="BK69" s="45"/>
    </row>
    <row r="70" spans="1:63" ht="14.25" customHeight="1">
      <c r="A70" s="36"/>
      <c r="B70" s="37"/>
      <c r="C70" s="46" t="s">
        <v>91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52" t="s">
        <v>30</v>
      </c>
      <c r="Z70" s="52"/>
      <c r="AA70" s="52"/>
      <c r="AB70" s="52"/>
      <c r="AC70" s="52"/>
      <c r="AD70" s="53" t="s">
        <v>69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5"/>
      <c r="AR70" s="38"/>
      <c r="AS70" s="39"/>
      <c r="AT70" s="39"/>
      <c r="AU70" s="39"/>
      <c r="AV70" s="39"/>
      <c r="AW70" s="40"/>
      <c r="AX70" s="41">
        <f>AX62/AX66</f>
        <v>132707.40000000002</v>
      </c>
      <c r="AY70" s="42"/>
      <c r="AZ70" s="42"/>
      <c r="BA70" s="42"/>
      <c r="BB70" s="42"/>
      <c r="BC70" s="43"/>
      <c r="BD70" s="44">
        <f>BD62/BD66</f>
        <v>132707.40000000002</v>
      </c>
      <c r="BE70" s="45"/>
      <c r="BF70" s="45"/>
      <c r="BG70" s="45"/>
      <c r="BH70" s="45"/>
      <c r="BI70" s="45"/>
      <c r="BJ70" s="45"/>
      <c r="BK70" s="45"/>
    </row>
    <row r="71" spans="1:63" ht="13.5" customHeight="1">
      <c r="A71" s="36">
        <v>4</v>
      </c>
      <c r="B71" s="37"/>
      <c r="C71" s="63" t="s">
        <v>25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49"/>
      <c r="Z71" s="50"/>
      <c r="AA71" s="50"/>
      <c r="AB71" s="50"/>
      <c r="AC71" s="51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  <c r="AR71" s="38"/>
      <c r="AS71" s="39"/>
      <c r="AT71" s="39"/>
      <c r="AU71" s="39"/>
      <c r="AV71" s="39"/>
      <c r="AW71" s="40"/>
      <c r="AX71" s="38"/>
      <c r="AY71" s="39"/>
      <c r="AZ71" s="39"/>
      <c r="BA71" s="39"/>
      <c r="BB71" s="39"/>
      <c r="BC71" s="40"/>
      <c r="BD71" s="47"/>
      <c r="BE71" s="48"/>
      <c r="BF71" s="48"/>
      <c r="BG71" s="48"/>
      <c r="BH71" s="48"/>
      <c r="BI71" s="48"/>
      <c r="BJ71" s="48"/>
      <c r="BK71" s="48"/>
    </row>
    <row r="72" spans="1:63" ht="30" customHeight="1">
      <c r="A72" s="36"/>
      <c r="B72" s="37"/>
      <c r="C72" s="46" t="s">
        <v>99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9" t="s">
        <v>27</v>
      </c>
      <c r="Z72" s="50"/>
      <c r="AA72" s="50"/>
      <c r="AB72" s="50"/>
      <c r="AC72" s="51"/>
      <c r="AD72" s="53" t="s">
        <v>69</v>
      </c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5"/>
      <c r="AR72" s="38">
        <f>AR68/1667.4*100-100</f>
        <v>-48.82554352520299</v>
      </c>
      <c r="AS72" s="39"/>
      <c r="AT72" s="39"/>
      <c r="AU72" s="39"/>
      <c r="AV72" s="39"/>
      <c r="AW72" s="40"/>
      <c r="AX72" s="38"/>
      <c r="AY72" s="39"/>
      <c r="AZ72" s="39"/>
      <c r="BA72" s="39"/>
      <c r="BB72" s="39"/>
      <c r="BC72" s="40"/>
      <c r="BD72" s="47">
        <f>BD68/1667.4*100-100</f>
        <v>-48.82554352520299</v>
      </c>
      <c r="BE72" s="48"/>
      <c r="BF72" s="48"/>
      <c r="BG72" s="48"/>
      <c r="BH72" s="48"/>
      <c r="BI72" s="48"/>
      <c r="BJ72" s="48"/>
      <c r="BK72" s="48"/>
    </row>
    <row r="73" spans="1:63" ht="28.5" customHeight="1">
      <c r="A73" s="36"/>
      <c r="B73" s="37"/>
      <c r="C73" s="46" t="s">
        <v>68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9" t="s">
        <v>27</v>
      </c>
      <c r="Z73" s="50"/>
      <c r="AA73" s="50"/>
      <c r="AB73" s="50"/>
      <c r="AC73" s="51"/>
      <c r="AD73" s="53" t="s">
        <v>69</v>
      </c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5"/>
      <c r="AR73" s="38">
        <f>AR64/870.06*100-100</f>
        <v>53.736523917890736</v>
      </c>
      <c r="AS73" s="39"/>
      <c r="AT73" s="39"/>
      <c r="AU73" s="39"/>
      <c r="AV73" s="39"/>
      <c r="AW73" s="40"/>
      <c r="AX73" s="38"/>
      <c r="AY73" s="39"/>
      <c r="AZ73" s="39"/>
      <c r="BA73" s="39"/>
      <c r="BB73" s="39"/>
      <c r="BC73" s="40"/>
      <c r="BD73" s="47">
        <f>BD64/870.06*100-100</f>
        <v>53.736523917890736</v>
      </c>
      <c r="BE73" s="48"/>
      <c r="BF73" s="48"/>
      <c r="BG73" s="48"/>
      <c r="BH73" s="48"/>
      <c r="BI73" s="48"/>
      <c r="BJ73" s="48"/>
      <c r="BK73" s="48"/>
    </row>
    <row r="74" spans="1:63" ht="33.75" customHeight="1">
      <c r="A74" s="36"/>
      <c r="B74" s="37"/>
      <c r="C74" s="46" t="s">
        <v>92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52" t="s">
        <v>27</v>
      </c>
      <c r="Z74" s="52"/>
      <c r="AA74" s="52"/>
      <c r="AB74" s="52"/>
      <c r="AC74" s="52"/>
      <c r="AD74" s="53" t="s">
        <v>69</v>
      </c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5"/>
      <c r="AR74" s="38"/>
      <c r="AS74" s="39"/>
      <c r="AT74" s="39"/>
      <c r="AU74" s="39"/>
      <c r="AV74" s="39"/>
      <c r="AW74" s="40"/>
      <c r="AX74" s="60">
        <v>100</v>
      </c>
      <c r="AY74" s="61"/>
      <c r="AZ74" s="61"/>
      <c r="BA74" s="61"/>
      <c r="BB74" s="61"/>
      <c r="BC74" s="62"/>
      <c r="BD74" s="47">
        <f>AR74+AX74</f>
        <v>100</v>
      </c>
      <c r="BE74" s="48"/>
      <c r="BF74" s="48"/>
      <c r="BG74" s="48"/>
      <c r="BH74" s="48"/>
      <c r="BI74" s="48"/>
      <c r="BJ74" s="48"/>
      <c r="BK74" s="48"/>
    </row>
    <row r="75" spans="1:63" ht="30" customHeight="1">
      <c r="A75" s="111"/>
      <c r="B75" s="112"/>
      <c r="C75" s="46" t="s">
        <v>70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52" t="s">
        <v>27</v>
      </c>
      <c r="Z75" s="52"/>
      <c r="AA75" s="52"/>
      <c r="AB75" s="52"/>
      <c r="AC75" s="52"/>
      <c r="AD75" s="53" t="s">
        <v>69</v>
      </c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5"/>
      <c r="AR75" s="56"/>
      <c r="AS75" s="57"/>
      <c r="AT75" s="57"/>
      <c r="AU75" s="57"/>
      <c r="AV75" s="57"/>
      <c r="AW75" s="58"/>
      <c r="AX75" s="47">
        <v>100</v>
      </c>
      <c r="AY75" s="48"/>
      <c r="AZ75" s="48"/>
      <c r="BA75" s="48"/>
      <c r="BB75" s="48"/>
      <c r="BC75" s="59"/>
      <c r="BD75" s="47">
        <f>AR75+AX75</f>
        <v>100</v>
      </c>
      <c r="BE75" s="48"/>
      <c r="BF75" s="48"/>
      <c r="BG75" s="48"/>
      <c r="BH75" s="48"/>
      <c r="BI75" s="48"/>
      <c r="BJ75" s="48"/>
      <c r="BK75" s="48"/>
    </row>
    <row r="76" ht="14.25" customHeight="1"/>
    <row r="77" spans="1:59" ht="24.75" customHeight="1">
      <c r="A77" s="91" t="s">
        <v>83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90" t="s">
        <v>84</v>
      </c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</row>
    <row r="78" spans="23:59" ht="12.75">
      <c r="W78" s="93" t="s">
        <v>14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" ht="15.75" customHeight="1">
      <c r="A79" s="91" t="s">
        <v>28</v>
      </c>
      <c r="B79" s="91"/>
      <c r="C79" s="91"/>
      <c r="D79" s="91"/>
      <c r="E79" s="91"/>
      <c r="F79" s="91"/>
    </row>
    <row r="80" spans="1:6" ht="15.75" customHeight="1">
      <c r="A80" s="32"/>
      <c r="B80" s="32"/>
      <c r="C80" s="32"/>
      <c r="D80" s="32"/>
      <c r="E80" s="32"/>
      <c r="F80" s="32"/>
    </row>
    <row r="81" ht="15">
      <c r="C81" s="33" t="s">
        <v>77</v>
      </c>
    </row>
    <row r="82" spans="1:59" ht="15" customHeight="1">
      <c r="A82" s="91" t="s">
        <v>87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2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4"/>
      <c r="AO82" s="90" t="s">
        <v>88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23:59" ht="12.75">
      <c r="W83" s="93" t="s">
        <v>14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O83" s="93" t="s">
        <v>15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ht="12.75">
      <c r="A84" s="5"/>
      <c r="B84" s="5"/>
      <c r="C84" s="34" t="s">
        <v>78</v>
      </c>
      <c r="D84" s="34"/>
      <c r="E84" s="34"/>
      <c r="F84" s="5"/>
      <c r="G84" s="5"/>
      <c r="H84" s="5"/>
      <c r="I84" s="136"/>
      <c r="J84" s="137"/>
      <c r="K84" s="137"/>
      <c r="L84" s="137"/>
      <c r="M84" s="137"/>
      <c r="N84" s="137"/>
      <c r="O84" s="13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56</v>
      </c>
    </row>
  </sheetData>
  <sheetProtection/>
  <mergeCells count="271">
    <mergeCell ref="BN64:CF65"/>
    <mergeCell ref="A49:C49"/>
    <mergeCell ref="A53:BL53"/>
    <mergeCell ref="AY50:BF50"/>
    <mergeCell ref="BG50:BL50"/>
    <mergeCell ref="D47:AP47"/>
    <mergeCell ref="AQ49:AX49"/>
    <mergeCell ref="BG49:BL49"/>
    <mergeCell ref="AQ5:AU5"/>
    <mergeCell ref="AZ5:BB5"/>
    <mergeCell ref="I84:O84"/>
    <mergeCell ref="AO5:AP5"/>
    <mergeCell ref="AQ42:AX42"/>
    <mergeCell ref="AY42:BF42"/>
    <mergeCell ref="D50:AP50"/>
    <mergeCell ref="AQ51:AX51"/>
    <mergeCell ref="AY51:BF51"/>
    <mergeCell ref="BG51:BL51"/>
    <mergeCell ref="BG47:BL47"/>
    <mergeCell ref="AQ48:AX48"/>
    <mergeCell ref="AY48:BF48"/>
    <mergeCell ref="BG48:BL48"/>
    <mergeCell ref="A37:BL37"/>
    <mergeCell ref="A33:C33"/>
    <mergeCell ref="D33:BL33"/>
    <mergeCell ref="AY47:BF47"/>
    <mergeCell ref="AQ40:AX40"/>
    <mergeCell ref="A43:C43"/>
    <mergeCell ref="A47:C47"/>
    <mergeCell ref="D43:AP43"/>
    <mergeCell ref="A41:C41"/>
    <mergeCell ref="AQ41:AX41"/>
    <mergeCell ref="A35:C35"/>
    <mergeCell ref="D35:BL35"/>
    <mergeCell ref="A32:C32"/>
    <mergeCell ref="D32:BL32"/>
    <mergeCell ref="A34:C34"/>
    <mergeCell ref="D34:BL34"/>
    <mergeCell ref="O16:T16"/>
    <mergeCell ref="U15:BF15"/>
    <mergeCell ref="A20:BL20"/>
    <mergeCell ref="U16:BF16"/>
    <mergeCell ref="B16:G16"/>
    <mergeCell ref="H16:N16"/>
    <mergeCell ref="Z17:AM17"/>
    <mergeCell ref="AR17:BC17"/>
    <mergeCell ref="BD17:BG17"/>
    <mergeCell ref="AN17:AQ17"/>
    <mergeCell ref="AS1:BL1"/>
    <mergeCell ref="BG11:BL11"/>
    <mergeCell ref="BG12:BL12"/>
    <mergeCell ref="AO6:BF6"/>
    <mergeCell ref="BG13:BL13"/>
    <mergeCell ref="BG14:BL14"/>
    <mergeCell ref="A8:BL8"/>
    <mergeCell ref="A9:BL9"/>
    <mergeCell ref="J11:BF11"/>
    <mergeCell ref="J13:BF13"/>
    <mergeCell ref="B12:I12"/>
    <mergeCell ref="B11:I11"/>
    <mergeCell ref="BG15:BL15"/>
    <mergeCell ref="J14:BF14"/>
    <mergeCell ref="B14:I14"/>
    <mergeCell ref="O15:T15"/>
    <mergeCell ref="B13:I13"/>
    <mergeCell ref="J12:BF12"/>
    <mergeCell ref="B15:G15"/>
    <mergeCell ref="H15:N15"/>
    <mergeCell ref="U17:Y17"/>
    <mergeCell ref="BG16:BL16"/>
    <mergeCell ref="A75:B75"/>
    <mergeCell ref="A22:C22"/>
    <mergeCell ref="A23:C23"/>
    <mergeCell ref="A25:C25"/>
    <mergeCell ref="A39:C39"/>
    <mergeCell ref="A45:BL45"/>
    <mergeCell ref="A26:C26"/>
    <mergeCell ref="D26:BL26"/>
    <mergeCell ref="A18:BL18"/>
    <mergeCell ref="A19:BL19"/>
    <mergeCell ref="D22:BL22"/>
    <mergeCell ref="D23:BL23"/>
    <mergeCell ref="D25:BL25"/>
    <mergeCell ref="A24:C24"/>
    <mergeCell ref="D24:BL24"/>
    <mergeCell ref="A28:K28"/>
    <mergeCell ref="L28:BL28"/>
    <mergeCell ref="A30:BL30"/>
    <mergeCell ref="W83:AM83"/>
    <mergeCell ref="AO83:BG83"/>
    <mergeCell ref="AO82:BG82"/>
    <mergeCell ref="A77:V77"/>
    <mergeCell ref="W77:AM77"/>
    <mergeCell ref="AO77:BG77"/>
    <mergeCell ref="AO78:BG78"/>
    <mergeCell ref="W82:AM82"/>
    <mergeCell ref="A79:F79"/>
    <mergeCell ref="A82:V82"/>
    <mergeCell ref="W78:AM78"/>
    <mergeCell ref="AO3:BL3"/>
    <mergeCell ref="AO4:BL4"/>
    <mergeCell ref="AO7:BF7"/>
    <mergeCell ref="A17:T17"/>
    <mergeCell ref="BH17:BL17"/>
    <mergeCell ref="BG39:BL39"/>
    <mergeCell ref="BG42:BL42"/>
    <mergeCell ref="AY39:BF39"/>
    <mergeCell ref="A40:C40"/>
    <mergeCell ref="BG40:BL40"/>
    <mergeCell ref="D39:AP39"/>
    <mergeCell ref="D40:AP40"/>
    <mergeCell ref="D41:AP41"/>
    <mergeCell ref="AY41:BF41"/>
    <mergeCell ref="BG41:BL41"/>
    <mergeCell ref="D42:AP42"/>
    <mergeCell ref="A38:BL38"/>
    <mergeCell ref="A42:C42"/>
    <mergeCell ref="AQ39:AX39"/>
    <mergeCell ref="AY40:BF40"/>
    <mergeCell ref="Y56:AC56"/>
    <mergeCell ref="AD56:AQ56"/>
    <mergeCell ref="AR56:AW56"/>
    <mergeCell ref="AX56:BC56"/>
    <mergeCell ref="BD56:BK56"/>
    <mergeCell ref="BG43:BL43"/>
    <mergeCell ref="AQ43:AX43"/>
    <mergeCell ref="AQ47:AX47"/>
    <mergeCell ref="AQ50:AX50"/>
    <mergeCell ref="A51:AP51"/>
    <mergeCell ref="A48:C48"/>
    <mergeCell ref="A54:BL54"/>
    <mergeCell ref="AY43:BF43"/>
    <mergeCell ref="A50:C50"/>
    <mergeCell ref="AY49:BF49"/>
    <mergeCell ref="D48:AP48"/>
    <mergeCell ref="BD57:BK57"/>
    <mergeCell ref="A56:B56"/>
    <mergeCell ref="C56:X56"/>
    <mergeCell ref="A57:B57"/>
    <mergeCell ref="A46:BL46"/>
    <mergeCell ref="C57:X57"/>
    <mergeCell ref="Y57:AC57"/>
    <mergeCell ref="AD57:AP57"/>
    <mergeCell ref="AR57:AW57"/>
    <mergeCell ref="AX57:BC57"/>
    <mergeCell ref="C58:X58"/>
    <mergeCell ref="Y58:AC58"/>
    <mergeCell ref="AD58:AQ58"/>
    <mergeCell ref="AR58:AW58"/>
    <mergeCell ref="AX58:BC58"/>
    <mergeCell ref="BD58:BK58"/>
    <mergeCell ref="BD60:BK60"/>
    <mergeCell ref="C59:X59"/>
    <mergeCell ref="Y59:AC59"/>
    <mergeCell ref="AD59:AQ59"/>
    <mergeCell ref="AR59:AW59"/>
    <mergeCell ref="AX59:BC59"/>
    <mergeCell ref="BD59:BK59"/>
    <mergeCell ref="AD61:AQ61"/>
    <mergeCell ref="AR61:AW61"/>
    <mergeCell ref="AX61:BC61"/>
    <mergeCell ref="BD61:BK61"/>
    <mergeCell ref="BW60:BY60"/>
    <mergeCell ref="C60:X60"/>
    <mergeCell ref="Y60:AC60"/>
    <mergeCell ref="AD60:AQ60"/>
    <mergeCell ref="AR60:AW60"/>
    <mergeCell ref="AX60:BC60"/>
    <mergeCell ref="AR64:AW64"/>
    <mergeCell ref="AX64:BC64"/>
    <mergeCell ref="BD64:BK64"/>
    <mergeCell ref="C63:X63"/>
    <mergeCell ref="Y63:AC63"/>
    <mergeCell ref="AD63:AQ63"/>
    <mergeCell ref="AR63:AW63"/>
    <mergeCell ref="AX63:BC63"/>
    <mergeCell ref="BD63:BK63"/>
    <mergeCell ref="AR66:AW66"/>
    <mergeCell ref="AX66:BC66"/>
    <mergeCell ref="BD66:BK66"/>
    <mergeCell ref="C65:X65"/>
    <mergeCell ref="Y65:AC65"/>
    <mergeCell ref="AD65:AQ65"/>
    <mergeCell ref="AR65:AW65"/>
    <mergeCell ref="AX65:BC65"/>
    <mergeCell ref="BD65:BK65"/>
    <mergeCell ref="C66:X66"/>
    <mergeCell ref="C67:X67"/>
    <mergeCell ref="Y67:AC67"/>
    <mergeCell ref="AD67:AQ67"/>
    <mergeCell ref="AR67:AW67"/>
    <mergeCell ref="AX67:BC67"/>
    <mergeCell ref="BD67:BK67"/>
    <mergeCell ref="C68:X68"/>
    <mergeCell ref="Y68:AC68"/>
    <mergeCell ref="AD68:AQ68"/>
    <mergeCell ref="AR68:AW68"/>
    <mergeCell ref="AX68:BC68"/>
    <mergeCell ref="BD68:BK68"/>
    <mergeCell ref="C69:X69"/>
    <mergeCell ref="Y69:AC69"/>
    <mergeCell ref="AD69:AQ69"/>
    <mergeCell ref="AR69:AW69"/>
    <mergeCell ref="AX69:BC69"/>
    <mergeCell ref="BD69:BK69"/>
    <mergeCell ref="C71:X71"/>
    <mergeCell ref="Y71:AC71"/>
    <mergeCell ref="AD71:AQ71"/>
    <mergeCell ref="AR71:AW71"/>
    <mergeCell ref="AX71:BC71"/>
    <mergeCell ref="BD71:BK71"/>
    <mergeCell ref="AD73:AQ73"/>
    <mergeCell ref="AR73:AW73"/>
    <mergeCell ref="AX73:BC73"/>
    <mergeCell ref="BD73:BK73"/>
    <mergeCell ref="C72:X72"/>
    <mergeCell ref="Y72:AC72"/>
    <mergeCell ref="AD72:AQ72"/>
    <mergeCell ref="AR72:AW72"/>
    <mergeCell ref="AX72:BC72"/>
    <mergeCell ref="BD72:BK72"/>
    <mergeCell ref="Y66:AC66"/>
    <mergeCell ref="AD66:AQ66"/>
    <mergeCell ref="C62:X62"/>
    <mergeCell ref="Y62:AC62"/>
    <mergeCell ref="AD62:AQ62"/>
    <mergeCell ref="C64:X64"/>
    <mergeCell ref="Y64:AC64"/>
    <mergeCell ref="AD64:AQ64"/>
    <mergeCell ref="Y74:AC74"/>
    <mergeCell ref="AD74:AQ74"/>
    <mergeCell ref="AR74:AW74"/>
    <mergeCell ref="AX74:BC74"/>
    <mergeCell ref="BD74:BK74"/>
    <mergeCell ref="C70:X70"/>
    <mergeCell ref="Y70:AC70"/>
    <mergeCell ref="AD70:AQ70"/>
    <mergeCell ref="C73:X73"/>
    <mergeCell ref="Y73:AC73"/>
    <mergeCell ref="C75:X75"/>
    <mergeCell ref="Y75:AC75"/>
    <mergeCell ref="AD75:AQ75"/>
    <mergeCell ref="AR75:AW75"/>
    <mergeCell ref="AX75:BC75"/>
    <mergeCell ref="BD75:BK75"/>
    <mergeCell ref="BD62:BK62"/>
    <mergeCell ref="A58:B58"/>
    <mergeCell ref="A59:B59"/>
    <mergeCell ref="A60:B60"/>
    <mergeCell ref="A61:B61"/>
    <mergeCell ref="A62:B62"/>
    <mergeCell ref="AR62:AW62"/>
    <mergeCell ref="AX62:BC62"/>
    <mergeCell ref="C61:X61"/>
    <mergeCell ref="Y61:AC61"/>
    <mergeCell ref="A63:B63"/>
    <mergeCell ref="A64:B64"/>
    <mergeCell ref="A65:B65"/>
    <mergeCell ref="A66:B66"/>
    <mergeCell ref="A67:B67"/>
    <mergeCell ref="A68:B68"/>
    <mergeCell ref="A74:B74"/>
    <mergeCell ref="AR70:AW70"/>
    <mergeCell ref="AX70:BC70"/>
    <mergeCell ref="BD70:BK70"/>
    <mergeCell ref="A69:B69"/>
    <mergeCell ref="A70:B70"/>
    <mergeCell ref="A71:B71"/>
    <mergeCell ref="A72:B72"/>
    <mergeCell ref="A73:B73"/>
    <mergeCell ref="C74:X74"/>
  </mergeCells>
  <printOptions horizontalCentered="1"/>
  <pageMargins left="0.31496062992125984" right="0.31496062992125984" top="0.5905511811023623" bottom="0.1968503937007874" header="0" footer="0"/>
  <pageSetup fitToHeight="2" horizontalDpi="600" verticalDpi="600" orientation="landscape" paperSize="9" scale="69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2021-01-04T07:40:28Z</cp:lastPrinted>
  <dcterms:created xsi:type="dcterms:W3CDTF">2016-08-15T09:54:21Z</dcterms:created>
  <dcterms:modified xsi:type="dcterms:W3CDTF">2021-01-04T07:40:59Z</dcterms:modified>
  <cp:category/>
  <cp:version/>
  <cp:contentType/>
  <cp:contentStatus/>
</cp:coreProperties>
</file>