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95" windowWidth="15480" windowHeight="10860" activeTab="0"/>
  </bookViews>
  <sheets>
    <sheet name="КПК" sheetId="1" r:id="rId1"/>
  </sheets>
  <definedNames>
    <definedName name="_xlnm.Print_Area" localSheetId="0">'КПК'!$A$1:$BL$90</definedName>
  </definedNames>
  <calcPr fullCalcOnLoad="1"/>
</workbook>
</file>

<file path=xl/sharedStrings.xml><?xml version="1.0" encoding="utf-8"?>
<sst xmlns="http://schemas.openxmlformats.org/spreadsheetml/2006/main" count="150" uniqueCount="104">
  <si>
    <t>ЗАТВЕРДЖЕНО</t>
  </si>
  <si>
    <t>(найменування головного розпорядника)</t>
  </si>
  <si>
    <t>(найменування бюджетної програми)</t>
  </si>
  <si>
    <t>4. Обсяг бюджетних призначень/бюджетних асигнувань-</t>
  </si>
  <si>
    <t>гривень,у тому числі загального фонду-</t>
  </si>
  <si>
    <t>гривень та спеціального фонду-</t>
  </si>
  <si>
    <t>гривень</t>
  </si>
  <si>
    <t xml:space="preserve">5. Підстави для виконання бюджетної програми </t>
  </si>
  <si>
    <t>N з/п</t>
  </si>
  <si>
    <t>спеціальний фонд</t>
  </si>
  <si>
    <t>загальний фонд</t>
  </si>
  <si>
    <t>Джерело інформації</t>
  </si>
  <si>
    <t>Одиниця виміру</t>
  </si>
  <si>
    <t>2.</t>
  </si>
  <si>
    <t>(підпис)</t>
  </si>
  <si>
    <t>(ініціали і прізвище)</t>
  </si>
  <si>
    <t>p4.7</t>
  </si>
  <si>
    <t>s4.7</t>
  </si>
  <si>
    <t>p4.9</t>
  </si>
  <si>
    <t>p4.10</t>
  </si>
  <si>
    <t>(найменування головного розпорядника коштів місцевого бюджету)</t>
  </si>
  <si>
    <t>ПАСПОРТ</t>
  </si>
  <si>
    <t>затрат</t>
  </si>
  <si>
    <t>продукту</t>
  </si>
  <si>
    <t>ефективності</t>
  </si>
  <si>
    <t>Якості</t>
  </si>
  <si>
    <t>Сновська міська рада</t>
  </si>
  <si>
    <t>О.О.Медведьов</t>
  </si>
  <si>
    <t>%</t>
  </si>
  <si>
    <t>Міський голова</t>
  </si>
  <si>
    <t>ПОГОДЖЕНО:</t>
  </si>
  <si>
    <t>кошторис</t>
  </si>
  <si>
    <t>Л.Г.Савченко</t>
  </si>
  <si>
    <t>од.</t>
  </si>
  <si>
    <t>Начальник  фінансового відділу Сновської міської ради</t>
  </si>
  <si>
    <t>КЕКВ</t>
  </si>
  <si>
    <t>2100+2250</t>
  </si>
  <si>
    <t>3110+3132</t>
  </si>
  <si>
    <t>усього</t>
  </si>
  <si>
    <t>Завдання</t>
  </si>
  <si>
    <t>Напрями використання бюджетних коштів</t>
  </si>
  <si>
    <t xml:space="preserve">Найменування місцевої/ регіональної  програми </t>
  </si>
  <si>
    <t>Показник</t>
  </si>
  <si>
    <r>
      <t>бюджетної програми місцевого бюджету на</t>
    </r>
    <r>
      <rPr>
        <b/>
        <u val="single"/>
        <sz val="12"/>
        <rFont val="Times New Roman"/>
        <family val="1"/>
      </rPr>
      <t xml:space="preserve"> 2020 </t>
    </r>
    <r>
      <rPr>
        <b/>
        <sz val="12"/>
        <rFont val="Times New Roman"/>
        <family val="1"/>
      </rPr>
      <t xml:space="preserve"> рік</t>
    </r>
  </si>
  <si>
    <t>04061932</t>
  </si>
  <si>
    <t>(код Типової відомчої класифікації видатків та кредитування місцевих бюджетів)</t>
  </si>
  <si>
    <t>(код за ЄДРПОУ)</t>
  </si>
  <si>
    <t>(найменування відповідального виконавця бюджетної програми)</t>
  </si>
  <si>
    <t xml:space="preserve"> (код Типової відомчої класифікації видатків та кредитування місцевих бюджетів)</t>
  </si>
  <si>
    <t>25510000000</t>
  </si>
  <si>
    <t>(код Програмної класифікації видатків та кредитування місцевих бюджетів)</t>
  </si>
  <si>
    <t xml:space="preserve">Код Типової прорамної класифікації видатків та кредитування місцевого бюджету  </t>
  </si>
  <si>
    <t>Код функціональної класифікації видатків та кредитування місцевого бюджету</t>
  </si>
  <si>
    <t>(код бюджету)</t>
  </si>
  <si>
    <t>6. Цілі дердавної політики, на досягнення яких спрямована реалізація бюджетної програми:</t>
  </si>
  <si>
    <t>Ціль державної політики</t>
  </si>
  <si>
    <t>7. Мета бюджетної програми</t>
  </si>
  <si>
    <t>8.Завдання бюджетної програми:</t>
  </si>
  <si>
    <t>9. Напрями використання бюджетних коштів</t>
  </si>
  <si>
    <t>10. Перелік місцевих /регіональних програм, що виконуються у складі бюджетної програми</t>
  </si>
  <si>
    <t xml:space="preserve">11. Результативні показники бюджетної програми </t>
  </si>
  <si>
    <t>М.П.</t>
  </si>
  <si>
    <t>УСЬОГО</t>
  </si>
  <si>
    <t xml:space="preserve">Зниження соціальної напруги і вирішення проблеми населених пунктів громади у благоустрої, озелененні території населених пунктів, ліквідації сміттєзвалищ, відновленні, ремонту та догляду за пам’ятками архітектури, меморіальними похованнями та об’єктами соціальної сфери, прибиранні та утриманні в належному санітарному стані придорожніх смуг, вирубці чагарників вздовж доріг та інше. </t>
  </si>
  <si>
    <t>0113210</t>
  </si>
  <si>
    <t>1050</t>
  </si>
  <si>
    <t>Організація та проведення громадських робіт</t>
  </si>
  <si>
    <t xml:space="preserve">Залучення максимально широкого кола незайнятих мешканців Сновської міської об’єднаної територіальної громади до участі у громадських роботах для зниження соціальної напруги і вирішення проблеми населених пунктів громади у благоустрої, озелененні території населених пунктів, ліквідації сміттєзвалищ, відновленні, ремонту та догляду за пам’ятками архітектури, меморіальними похованнями та об’єктами соціальної сфери, прибиранні та утриманні в належному санітарному стані придорожніх смуг, вирубці чагарників вздовж доріг та інше. </t>
  </si>
  <si>
    <t xml:space="preserve">Забезпечення організації та проведення  громадських робіт    </t>
  </si>
  <si>
    <t>Забезпечення організації та проведення  суспільно-корисних робіт згідно рішення суду</t>
  </si>
  <si>
    <t>Програма організації та проведення  громадських робіт на 2020 рік</t>
  </si>
  <si>
    <t xml:space="preserve">Забезпечення організації та проведення  громадських робіт </t>
  </si>
  <si>
    <t xml:space="preserve">Забезпечення організації та проведення  суспільно-корисних робіт згідно рішення суду </t>
  </si>
  <si>
    <t>Наказ на прийняття, строкові трудові договори</t>
  </si>
  <si>
    <t>Договори</t>
  </si>
  <si>
    <t>жінки</t>
  </si>
  <si>
    <t>чолов.</t>
  </si>
  <si>
    <t>обсяг видатків направлених на проведення суспільно-корисних  робіт</t>
  </si>
  <si>
    <t>середньогодові витрати з суспільно-корисних робіт на одного порушника</t>
  </si>
  <si>
    <t>розрахунок</t>
  </si>
  <si>
    <t>кількість безробітних, залучених до громадських робіт   в т.ч.:</t>
  </si>
  <si>
    <t>чоловіки</t>
  </si>
  <si>
    <t>кількість порушників, залучених до суспільно-корисних робіт , в т.ч.:</t>
  </si>
  <si>
    <t>обсяг видатків направлених на проведення громадських робіт в т.ч.:</t>
  </si>
  <si>
    <t>на оплату праці з нарахуваннми</t>
  </si>
  <si>
    <t>на оплату послуг з проведення гром.робіт</t>
  </si>
  <si>
    <t>середньогодові витрати на оплату праці(з нарахуваннми) на одного безробітного</t>
  </si>
  <si>
    <t>динаміка залучених до громадських робіт осіб  у порівнянні з  минулим роком, вт.ч.:</t>
  </si>
  <si>
    <t>динаміка залучених осіб  до суспільно-корисних робіт  у порівнянні з  минулим роком, в т.ч.:</t>
  </si>
  <si>
    <t>Програма організації суспільно-корисних робіт для порушників, на яких судом накладено адміністративне стягнення у вигляді виконання суспільно корисних робіт, у Сновській міській раді на 2019-2020 роки</t>
  </si>
  <si>
    <t>0100000</t>
  </si>
  <si>
    <t>0110000</t>
  </si>
  <si>
    <t xml:space="preserve">Фінансовий відділ Сновської міської ради </t>
  </si>
  <si>
    <t>Дата погодження</t>
  </si>
  <si>
    <t>ЗАТВЕРДЖЕНО
Наказ Міністерства   фінансів України
26.08.2014  № 836                                                                                                                                                        (у редакції наказу Міністерства фінансів України від 29.12.2018р. №1209)</t>
  </si>
  <si>
    <t>Розпорядження голови Сновської міської ради</t>
  </si>
  <si>
    <t>м/р-22 жін.,ЖЕД-19</t>
  </si>
  <si>
    <t>м/р-37, ЖЕД-16</t>
  </si>
  <si>
    <t>94 чел.-35 ЖЕК, 59-м-р</t>
  </si>
  <si>
    <t>факт</t>
  </si>
  <si>
    <t xml:space="preserve">від     </t>
  </si>
  <si>
    <t>№</t>
  </si>
  <si>
    <t>грн</t>
  </si>
  <si>
    <t>Конституція України, Бюджетний кодекс України, Закон України "Про Державний бюджет на 2019 рік", ЗУ "Про місцеве самоврядування",  Наказ Міністерства фінансів України від 27.07.2011 року № 945 «Про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бюджетів» (зі змінами), Наказ МФУ "Про деякі питання запровадження програмно-цільового методу складання та виконання місцевих бюджетів" №836 від 26.08.2014р.,  ЗУ "Про зайнятість населення", Стратегія розвитку Сновської ОТГ на 2018-2024рр., рішення 2 сесії 8 скликання Сновської міської ради від 29.12.2020р.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</si>
</sst>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0.00"/>
    <numFmt numFmtId="173" formatCode="0.0"/>
    <numFmt numFmtId="174" formatCode="#0.0"/>
    <numFmt numFmtId="175" formatCode="#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\ [$тис.]"/>
    <numFmt numFmtId="181" formatCode="#,##0.0\ &quot;₽&quot;"/>
    <numFmt numFmtId="182" formatCode="#,##0.0"/>
    <numFmt numFmtId="183" formatCode="0.00000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3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sz val="14"/>
      <color indexed="8"/>
      <name val="Times New Roman"/>
      <family val="1"/>
    </font>
    <font>
      <sz val="7"/>
      <name val="Times New Roman"/>
      <family val="1"/>
    </font>
    <font>
      <sz val="7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12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/>
    </xf>
    <xf numFmtId="0" fontId="4" fillId="0" borderId="0" xfId="0" applyFont="1" applyAlignment="1">
      <alignment horizontal="center" vertical="center" wrapText="1"/>
    </xf>
    <xf numFmtId="183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0" fontId="3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wrapText="1"/>
    </xf>
    <xf numFmtId="0" fontId="4" fillId="0" borderId="10" xfId="0" applyFont="1" applyFill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6" fillId="0" borderId="0" xfId="0" applyFont="1" applyAlignment="1">
      <alignment vertical="top" wrapText="1"/>
    </xf>
    <xf numFmtId="0" fontId="16" fillId="0" borderId="0" xfId="0" applyFont="1" applyAlignment="1">
      <alignment/>
    </xf>
    <xf numFmtId="0" fontId="16" fillId="0" borderId="0" xfId="0" applyFont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49" fontId="11" fillId="0" borderId="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9" fontId="2" fillId="0" borderId="0" xfId="0" applyNumberFormat="1" applyFont="1" applyAlignment="1">
      <alignment/>
    </xf>
    <xf numFmtId="0" fontId="2" fillId="0" borderId="0" xfId="0" applyFont="1" applyBorder="1" applyAlignment="1">
      <alignment horizontal="center"/>
    </xf>
    <xf numFmtId="173" fontId="2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2" fillId="0" borderId="0" xfId="0" applyFont="1" applyBorder="1" applyAlignment="1">
      <alignment vertical="center"/>
    </xf>
    <xf numFmtId="0" fontId="2" fillId="0" borderId="11" xfId="0" applyFont="1" applyBorder="1" applyAlignment="1">
      <alignment horizontal="center"/>
    </xf>
    <xf numFmtId="0" fontId="2" fillId="0" borderId="11" xfId="0" applyFont="1" applyFill="1" applyBorder="1" applyAlignment="1">
      <alignment horizontal="center" vertical="center" wrapText="1"/>
    </xf>
    <xf numFmtId="173" fontId="2" fillId="0" borderId="11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2" fontId="2" fillId="0" borderId="0" xfId="0" applyNumberFormat="1" applyFont="1" applyFill="1" applyAlignment="1">
      <alignment/>
    </xf>
    <xf numFmtId="1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2" fontId="2" fillId="0" borderId="12" xfId="0" applyNumberFormat="1" applyFont="1" applyBorder="1" applyAlignment="1">
      <alignment horizontal="center" vertical="center" wrapText="1"/>
    </xf>
    <xf numFmtId="2" fontId="2" fillId="0" borderId="13" xfId="0" applyNumberFormat="1" applyFont="1" applyFill="1" applyBorder="1" applyAlignment="1">
      <alignment horizontal="left" vertical="center" wrapText="1"/>
    </xf>
    <xf numFmtId="2" fontId="2" fillId="0" borderId="14" xfId="0" applyNumberFormat="1" applyFont="1" applyFill="1" applyBorder="1" applyAlignment="1">
      <alignment horizontal="left" vertical="center" wrapText="1"/>
    </xf>
    <xf numFmtId="2" fontId="2" fillId="0" borderId="15" xfId="0" applyNumberFormat="1" applyFont="1" applyFill="1" applyBorder="1" applyAlignment="1">
      <alignment horizontal="left" vertical="center" wrapText="1"/>
    </xf>
    <xf numFmtId="2" fontId="3" fillId="0" borderId="12" xfId="0" applyNumberFormat="1" applyFont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left" vertical="center" wrapText="1"/>
    </xf>
    <xf numFmtId="2" fontId="2" fillId="0" borderId="16" xfId="0" applyNumberFormat="1" applyFont="1" applyFill="1" applyBorder="1" applyAlignment="1">
      <alignment horizontal="left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82" fontId="2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2" fontId="2" fillId="0" borderId="12" xfId="0" applyNumberFormat="1" applyFont="1" applyFill="1" applyBorder="1" applyAlignment="1">
      <alignment horizontal="center" vertical="center" wrapText="1"/>
    </xf>
    <xf numFmtId="2" fontId="2" fillId="0" borderId="16" xfId="0" applyNumberFormat="1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left" vertical="center" wrapText="1"/>
    </xf>
    <xf numFmtId="2" fontId="3" fillId="0" borderId="16" xfId="0" applyNumberFormat="1" applyFont="1" applyBorder="1" applyAlignment="1">
      <alignment horizontal="center" vertical="center" wrapText="1"/>
    </xf>
    <xf numFmtId="2" fontId="9" fillId="0" borderId="12" xfId="0" applyNumberFormat="1" applyFont="1" applyBorder="1" applyAlignment="1">
      <alignment horizontal="left" vertical="center" wrapText="1"/>
    </xf>
    <xf numFmtId="2" fontId="9" fillId="0" borderId="12" xfId="0" applyNumberFormat="1" applyFont="1" applyFill="1" applyBorder="1" applyAlignment="1">
      <alignment horizontal="left" vertical="center" wrapText="1"/>
    </xf>
    <xf numFmtId="2" fontId="8" fillId="0" borderId="12" xfId="0" applyNumberFormat="1" applyFont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 vertical="center" wrapText="1"/>
    </xf>
    <xf numFmtId="2" fontId="2" fillId="0" borderId="14" xfId="0" applyNumberFormat="1" applyFont="1" applyBorder="1" applyAlignment="1">
      <alignment horizontal="center" vertical="center" wrapText="1"/>
    </xf>
    <xf numFmtId="2" fontId="3" fillId="0" borderId="13" xfId="0" applyNumberFormat="1" applyFont="1" applyBorder="1" applyAlignment="1">
      <alignment horizontal="left" vertical="center" wrapText="1"/>
    </xf>
    <xf numFmtId="2" fontId="3" fillId="0" borderId="14" xfId="0" applyNumberFormat="1" applyFont="1" applyBorder="1" applyAlignment="1">
      <alignment horizontal="left" vertical="center" wrapText="1"/>
    </xf>
    <xf numFmtId="2" fontId="3" fillId="0" borderId="15" xfId="0" applyNumberFormat="1" applyFont="1" applyBorder="1" applyAlignment="1">
      <alignment horizontal="left" vertical="center" wrapText="1"/>
    </xf>
    <xf numFmtId="2" fontId="2" fillId="0" borderId="13" xfId="0" applyNumberFormat="1" applyFont="1" applyFill="1" applyBorder="1" applyAlignment="1">
      <alignment horizontal="center" vertical="center" wrapText="1"/>
    </xf>
    <xf numFmtId="2" fontId="2" fillId="0" borderId="14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Alignment="1">
      <alignment vertical="center" wrapText="1"/>
    </xf>
    <xf numFmtId="2" fontId="6" fillId="0" borderId="0" xfId="0" applyNumberFormat="1" applyFont="1" applyAlignment="1">
      <alignment horizontal="right" vertical="center" wrapText="1"/>
    </xf>
    <xf numFmtId="2" fontId="3" fillId="0" borderId="17" xfId="0" applyNumberFormat="1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82" fontId="5" fillId="0" borderId="0" xfId="0" applyNumberFormat="1" applyFont="1" applyAlignment="1">
      <alignment horizontal="center" vertical="center" wrapText="1"/>
    </xf>
    <xf numFmtId="2" fontId="2" fillId="0" borderId="15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  <xf numFmtId="49" fontId="11" fillId="0" borderId="12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9" fontId="11" fillId="0" borderId="13" xfId="0" applyNumberFormat="1" applyFont="1" applyBorder="1" applyAlignment="1">
      <alignment horizontal="left" vertical="center" wrapText="1"/>
    </xf>
    <xf numFmtId="49" fontId="11" fillId="0" borderId="14" xfId="0" applyNumberFormat="1" applyFont="1" applyBorder="1" applyAlignment="1">
      <alignment horizontal="left" vertical="center" wrapText="1"/>
    </xf>
    <xf numFmtId="49" fontId="11" fillId="0" borderId="15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right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182" fontId="5" fillId="0" borderId="0" xfId="0" applyNumberFormat="1" applyFont="1" applyAlignment="1">
      <alignment horizontal="right" vertical="center" wrapText="1"/>
    </xf>
    <xf numFmtId="0" fontId="3" fillId="0" borderId="0" xfId="0" applyFont="1" applyAlignment="1">
      <alignment horizontal="justify" vertical="center" wrapText="1"/>
    </xf>
    <xf numFmtId="49" fontId="13" fillId="0" borderId="10" xfId="0" applyNumberFormat="1" applyFont="1" applyBorder="1" applyAlignment="1">
      <alignment horizontal="center" wrapText="1"/>
    </xf>
    <xf numFmtId="0" fontId="16" fillId="0" borderId="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wrapText="1"/>
    </xf>
    <xf numFmtId="0" fontId="16" fillId="0" borderId="0" xfId="0" applyFont="1" applyAlignment="1">
      <alignment horizontal="left" wrapText="1"/>
    </xf>
    <xf numFmtId="49" fontId="15" fillId="0" borderId="1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left" vertical="center" wrapText="1"/>
    </xf>
    <xf numFmtId="2" fontId="3" fillId="0" borderId="13" xfId="0" applyNumberFormat="1" applyFont="1" applyBorder="1" applyAlignment="1">
      <alignment horizontal="center" vertical="center" wrapText="1"/>
    </xf>
    <xf numFmtId="2" fontId="3" fillId="0" borderId="14" xfId="0" applyNumberFormat="1" applyFont="1" applyBorder="1" applyAlignment="1">
      <alignment horizontal="center" vertical="center" wrapText="1"/>
    </xf>
    <xf numFmtId="2" fontId="3" fillId="0" borderId="15" xfId="0" applyNumberFormat="1" applyFont="1" applyBorder="1" applyAlignment="1">
      <alignment horizontal="center" vertical="center" wrapText="1"/>
    </xf>
    <xf numFmtId="2" fontId="2" fillId="0" borderId="14" xfId="0" applyNumberFormat="1" applyFont="1" applyFill="1" applyBorder="1" applyAlignment="1">
      <alignment horizontal="right" vertical="center" wrapText="1"/>
    </xf>
    <xf numFmtId="2" fontId="2" fillId="0" borderId="15" xfId="0" applyNumberFormat="1" applyFont="1" applyFill="1" applyBorder="1" applyAlignment="1">
      <alignment horizontal="right" vertical="center" wrapText="1"/>
    </xf>
    <xf numFmtId="2" fontId="3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12" xfId="0" applyNumberFormat="1" applyFont="1" applyFill="1" applyBorder="1" applyAlignment="1">
      <alignment horizontal="center" vertical="center" wrapText="1"/>
    </xf>
    <xf numFmtId="1" fontId="2" fillId="0" borderId="18" xfId="0" applyNumberFormat="1" applyFont="1" applyBorder="1" applyAlignment="1">
      <alignment horizontal="center" vertical="top" wrapText="1"/>
    </xf>
    <xf numFmtId="1" fontId="2" fillId="0" borderId="19" xfId="0" applyNumberFormat="1" applyFont="1" applyBorder="1" applyAlignment="1">
      <alignment horizontal="center" vertical="top" wrapText="1"/>
    </xf>
    <xf numFmtId="1" fontId="2" fillId="0" borderId="20" xfId="0" applyNumberFormat="1" applyFont="1" applyBorder="1" applyAlignment="1">
      <alignment horizontal="center" vertical="top" wrapText="1"/>
    </xf>
    <xf numFmtId="1" fontId="2" fillId="0" borderId="21" xfId="0" applyNumberFormat="1" applyFont="1" applyBorder="1" applyAlignment="1">
      <alignment horizontal="center" vertical="top" wrapText="1"/>
    </xf>
    <xf numFmtId="1" fontId="2" fillId="0" borderId="13" xfId="0" applyNumberFormat="1" applyFont="1" applyBorder="1" applyAlignment="1">
      <alignment horizontal="center" vertical="center" wrapText="1"/>
    </xf>
    <xf numFmtId="1" fontId="2" fillId="0" borderId="14" xfId="0" applyNumberFormat="1" applyFont="1" applyBorder="1" applyAlignment="1">
      <alignment horizontal="center" vertical="center" wrapText="1"/>
    </xf>
    <xf numFmtId="1" fontId="2" fillId="0" borderId="15" xfId="0" applyNumberFormat="1" applyFont="1" applyBorder="1" applyAlignment="1">
      <alignment horizontal="center" vertical="center" wrapText="1"/>
    </xf>
    <xf numFmtId="1" fontId="2" fillId="0" borderId="0" xfId="0" applyNumberFormat="1" applyFont="1" applyAlignment="1">
      <alignment/>
    </xf>
    <xf numFmtId="1" fontId="9" fillId="0" borderId="0" xfId="0" applyNumberFormat="1" applyFont="1" applyAlignment="1">
      <alignment/>
    </xf>
    <xf numFmtId="1" fontId="3" fillId="0" borderId="13" xfId="0" applyNumberFormat="1" applyFont="1" applyBorder="1" applyAlignment="1">
      <alignment horizontal="center" vertical="center" wrapText="1"/>
    </xf>
    <xf numFmtId="1" fontId="3" fillId="0" borderId="14" xfId="0" applyNumberFormat="1" applyFont="1" applyBorder="1" applyAlignment="1">
      <alignment horizontal="center" vertical="center" wrapText="1"/>
    </xf>
    <xf numFmtId="1" fontId="3" fillId="0" borderId="15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Q90"/>
  <sheetViews>
    <sheetView tabSelected="1" view="pageBreakPreview" zoomScale="69" zoomScaleSheetLayoutView="69" zoomScalePageLayoutView="0" workbookViewId="0" topLeftCell="A16">
      <selection activeCell="AD64" sqref="AD64:AQ64"/>
    </sheetView>
  </sheetViews>
  <sheetFormatPr defaultColWidth="9.00390625" defaultRowHeight="12.75"/>
  <cols>
    <col min="1" max="24" width="2.875" style="1" customWidth="1"/>
    <col min="25" max="25" width="3.625" style="1" customWidth="1"/>
    <col min="26" max="42" width="2.875" style="1" customWidth="1"/>
    <col min="43" max="43" width="5.125" style="1" customWidth="1"/>
    <col min="44" max="58" width="2.875" style="1" customWidth="1"/>
    <col min="59" max="59" width="4.75390625" style="1" customWidth="1"/>
    <col min="60" max="63" width="2.875" style="1" customWidth="1"/>
    <col min="64" max="64" width="1.12109375" style="1" customWidth="1"/>
    <col min="65" max="65" width="4.375" style="1" customWidth="1"/>
    <col min="66" max="78" width="3.00390625" style="1" customWidth="1"/>
    <col min="79" max="79" width="0" style="1" hidden="1" customWidth="1"/>
    <col min="80" max="16384" width="9.125" style="1" customWidth="1"/>
  </cols>
  <sheetData>
    <row r="1" spans="45:64" s="15" customFormat="1" ht="40.5" customHeight="1">
      <c r="AS1" s="89" t="s">
        <v>94</v>
      </c>
      <c r="AT1" s="89"/>
      <c r="AU1" s="89"/>
      <c r="AV1" s="89"/>
      <c r="AW1" s="89"/>
      <c r="AX1" s="89"/>
      <c r="AY1" s="89"/>
      <c r="AZ1" s="89"/>
      <c r="BA1" s="89"/>
      <c r="BB1" s="89"/>
      <c r="BC1" s="89"/>
      <c r="BD1" s="89"/>
      <c r="BE1" s="89"/>
      <c r="BF1" s="89"/>
      <c r="BG1" s="89"/>
      <c r="BH1" s="89"/>
      <c r="BI1" s="89"/>
      <c r="BJ1" s="89"/>
      <c r="BK1" s="89"/>
      <c r="BL1" s="89"/>
    </row>
    <row r="2" spans="45:64" ht="15" customHeight="1"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</row>
    <row r="3" spans="41:64" ht="15.75" customHeight="1">
      <c r="AO3" s="93" t="s">
        <v>0</v>
      </c>
      <c r="AP3" s="93"/>
      <c r="AQ3" s="93"/>
      <c r="AR3" s="93"/>
      <c r="AS3" s="93"/>
      <c r="AT3" s="93"/>
      <c r="AU3" s="93"/>
      <c r="AV3" s="93"/>
      <c r="AW3" s="93"/>
      <c r="AX3" s="93"/>
      <c r="AY3" s="93"/>
      <c r="AZ3" s="93"/>
      <c r="BA3" s="93"/>
      <c r="BB3" s="93"/>
      <c r="BC3" s="93"/>
      <c r="BD3" s="93"/>
      <c r="BE3" s="93"/>
      <c r="BF3" s="93"/>
      <c r="BG3" s="93"/>
      <c r="BH3" s="93"/>
      <c r="BI3" s="93"/>
      <c r="BJ3" s="93"/>
      <c r="BK3" s="93"/>
      <c r="BL3" s="93"/>
    </row>
    <row r="4" spans="41:64" ht="15" customHeight="1">
      <c r="AO4" s="66" t="s">
        <v>95</v>
      </c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</row>
    <row r="5" spans="41:58" ht="21" customHeight="1">
      <c r="AO5" s="41" t="s">
        <v>100</v>
      </c>
      <c r="AP5" s="41"/>
      <c r="AQ5" s="40"/>
      <c r="AR5" s="41"/>
      <c r="AS5" s="41"/>
      <c r="AT5" s="41"/>
      <c r="AU5" s="41"/>
      <c r="AV5" s="41"/>
      <c r="AW5" s="41"/>
      <c r="AX5" s="29" t="s">
        <v>101</v>
      </c>
      <c r="AY5" s="41"/>
      <c r="AZ5" s="41"/>
      <c r="BA5" s="41"/>
      <c r="BB5" s="41"/>
      <c r="BC5" s="29"/>
      <c r="BD5" s="29"/>
      <c r="BE5" s="29"/>
      <c r="BF5" s="29"/>
    </row>
    <row r="6" spans="41:58" ht="13.5" customHeight="1">
      <c r="AO6" s="92" t="s">
        <v>20</v>
      </c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2"/>
      <c r="BA6" s="92"/>
      <c r="BB6" s="92"/>
      <c r="BC6" s="92"/>
      <c r="BD6" s="92"/>
      <c r="BE6" s="92"/>
      <c r="BF6" s="92"/>
    </row>
    <row r="7" spans="41:58" ht="4.5" customHeight="1"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4"/>
      <c r="BD7" s="94"/>
      <c r="BE7" s="94"/>
      <c r="BF7" s="94"/>
    </row>
    <row r="8" spans="1:64" ht="15.75" customHeight="1">
      <c r="A8" s="62" t="s">
        <v>21</v>
      </c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</row>
    <row r="9" spans="1:64" ht="15.75" customHeight="1">
      <c r="A9" s="62" t="s">
        <v>43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</row>
    <row r="10" spans="1:64" ht="7.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</row>
    <row r="11" spans="1:64" ht="23.25" customHeight="1">
      <c r="A11" s="12">
        <v>1</v>
      </c>
      <c r="B11" s="97" t="s">
        <v>90</v>
      </c>
      <c r="C11" s="97"/>
      <c r="D11" s="97"/>
      <c r="E11" s="97"/>
      <c r="F11" s="97"/>
      <c r="G11" s="97"/>
      <c r="H11" s="97"/>
      <c r="I11" s="97"/>
      <c r="J11" s="98" t="s">
        <v>26</v>
      </c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98"/>
      <c r="AL11" s="98"/>
      <c r="AM11" s="98"/>
      <c r="AN11" s="98"/>
      <c r="AO11" s="98"/>
      <c r="AP11" s="98"/>
      <c r="AQ11" s="98"/>
      <c r="AR11" s="98"/>
      <c r="AS11" s="98"/>
      <c r="AT11" s="98"/>
      <c r="AU11" s="98"/>
      <c r="AV11" s="98"/>
      <c r="AW11" s="98"/>
      <c r="AX11" s="98"/>
      <c r="AY11" s="98"/>
      <c r="AZ11" s="98"/>
      <c r="BA11" s="98"/>
      <c r="BB11" s="98"/>
      <c r="BC11" s="98"/>
      <c r="BD11" s="98"/>
      <c r="BE11" s="98"/>
      <c r="BF11" s="98"/>
      <c r="BG11" s="90" t="s">
        <v>44</v>
      </c>
      <c r="BH11" s="90"/>
      <c r="BI11" s="90"/>
      <c r="BJ11" s="90"/>
      <c r="BK11" s="90"/>
      <c r="BL11" s="90"/>
    </row>
    <row r="12" spans="1:64" s="15" customFormat="1" ht="30.75" customHeight="1">
      <c r="A12" s="16"/>
      <c r="B12" s="81" t="s">
        <v>45</v>
      </c>
      <c r="C12" s="81"/>
      <c r="D12" s="81"/>
      <c r="E12" s="81"/>
      <c r="F12" s="81"/>
      <c r="G12" s="81"/>
      <c r="H12" s="81"/>
      <c r="I12" s="81"/>
      <c r="J12" s="95" t="s">
        <v>1</v>
      </c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  <c r="BB12" s="95"/>
      <c r="BC12" s="95"/>
      <c r="BD12" s="95"/>
      <c r="BE12" s="95"/>
      <c r="BF12" s="95"/>
      <c r="BG12" s="91" t="s">
        <v>46</v>
      </c>
      <c r="BH12" s="91"/>
      <c r="BI12" s="91"/>
      <c r="BJ12" s="91"/>
      <c r="BK12" s="91"/>
      <c r="BL12" s="91"/>
    </row>
    <row r="13" spans="1:64" ht="18.75" customHeight="1">
      <c r="A13" s="13" t="s">
        <v>13</v>
      </c>
      <c r="B13" s="97" t="s">
        <v>91</v>
      </c>
      <c r="C13" s="97"/>
      <c r="D13" s="97"/>
      <c r="E13" s="97"/>
      <c r="F13" s="97"/>
      <c r="G13" s="97"/>
      <c r="H13" s="97"/>
      <c r="I13" s="97"/>
      <c r="J13" s="98" t="s">
        <v>26</v>
      </c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98"/>
      <c r="AP13" s="98"/>
      <c r="AQ13" s="98"/>
      <c r="AR13" s="98"/>
      <c r="AS13" s="98"/>
      <c r="AT13" s="98"/>
      <c r="AU13" s="98"/>
      <c r="AV13" s="98"/>
      <c r="AW13" s="98"/>
      <c r="AX13" s="98"/>
      <c r="AY13" s="98"/>
      <c r="AZ13" s="98"/>
      <c r="BA13" s="98"/>
      <c r="BB13" s="98"/>
      <c r="BC13" s="98"/>
      <c r="BD13" s="98"/>
      <c r="BE13" s="98"/>
      <c r="BF13" s="98"/>
      <c r="BG13" s="90" t="s">
        <v>44</v>
      </c>
      <c r="BH13" s="90"/>
      <c r="BI13" s="90"/>
      <c r="BJ13" s="90"/>
      <c r="BK13" s="90"/>
      <c r="BL13" s="90"/>
    </row>
    <row r="14" spans="1:64" s="15" customFormat="1" ht="29.25" customHeight="1">
      <c r="A14" s="16"/>
      <c r="B14" s="81" t="s">
        <v>48</v>
      </c>
      <c r="C14" s="81"/>
      <c r="D14" s="81"/>
      <c r="E14" s="81"/>
      <c r="F14" s="81"/>
      <c r="G14" s="81"/>
      <c r="H14" s="81"/>
      <c r="I14" s="81"/>
      <c r="J14" s="95" t="s">
        <v>47</v>
      </c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  <c r="BB14" s="95"/>
      <c r="BC14" s="95"/>
      <c r="BD14" s="95"/>
      <c r="BE14" s="95"/>
      <c r="BF14" s="95"/>
      <c r="BG14" s="91" t="s">
        <v>46</v>
      </c>
      <c r="BH14" s="91"/>
      <c r="BI14" s="91"/>
      <c r="BJ14" s="91"/>
      <c r="BK14" s="91"/>
      <c r="BL14" s="91"/>
    </row>
    <row r="15" spans="1:64" ht="24" customHeight="1">
      <c r="A15" s="13">
        <v>3</v>
      </c>
      <c r="B15" s="97" t="s">
        <v>64</v>
      </c>
      <c r="C15" s="97"/>
      <c r="D15" s="97"/>
      <c r="E15" s="97"/>
      <c r="F15" s="97"/>
      <c r="G15" s="97"/>
      <c r="H15" s="88">
        <v>3210</v>
      </c>
      <c r="I15" s="88"/>
      <c r="J15" s="88"/>
      <c r="K15" s="88"/>
      <c r="L15" s="88"/>
      <c r="M15" s="88"/>
      <c r="N15" s="88"/>
      <c r="O15" s="86" t="s">
        <v>65</v>
      </c>
      <c r="P15" s="86"/>
      <c r="Q15" s="86"/>
      <c r="R15" s="86"/>
      <c r="S15" s="86"/>
      <c r="T15" s="86"/>
      <c r="U15" s="88" t="s">
        <v>66</v>
      </c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90" t="s">
        <v>49</v>
      </c>
      <c r="BH15" s="90"/>
      <c r="BI15" s="90"/>
      <c r="BJ15" s="90"/>
      <c r="BK15" s="90"/>
      <c r="BL15" s="90"/>
    </row>
    <row r="16" spans="1:79" s="15" customFormat="1" ht="39" customHeight="1">
      <c r="A16" s="14"/>
      <c r="B16" s="81" t="s">
        <v>50</v>
      </c>
      <c r="C16" s="81"/>
      <c r="D16" s="81"/>
      <c r="E16" s="81"/>
      <c r="F16" s="81"/>
      <c r="G16" s="81"/>
      <c r="H16" s="87" t="s">
        <v>51</v>
      </c>
      <c r="I16" s="87"/>
      <c r="J16" s="87"/>
      <c r="K16" s="87"/>
      <c r="L16" s="87"/>
      <c r="M16" s="87"/>
      <c r="N16" s="87"/>
      <c r="O16" s="87" t="s">
        <v>52</v>
      </c>
      <c r="P16" s="87"/>
      <c r="Q16" s="87"/>
      <c r="R16" s="87"/>
      <c r="S16" s="87"/>
      <c r="T16" s="87"/>
      <c r="U16" s="96" t="s">
        <v>2</v>
      </c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96"/>
      <c r="AP16" s="96"/>
      <c r="AQ16" s="96"/>
      <c r="AR16" s="96"/>
      <c r="AS16" s="96"/>
      <c r="AT16" s="96"/>
      <c r="AU16" s="96"/>
      <c r="AV16" s="96"/>
      <c r="AW16" s="96"/>
      <c r="AX16" s="96"/>
      <c r="AY16" s="96"/>
      <c r="AZ16" s="96"/>
      <c r="BA16" s="96"/>
      <c r="BB16" s="96"/>
      <c r="BC16" s="96"/>
      <c r="BD16" s="96"/>
      <c r="BE16" s="96"/>
      <c r="BF16" s="96"/>
      <c r="BG16" s="81" t="s">
        <v>53</v>
      </c>
      <c r="BH16" s="81"/>
      <c r="BI16" s="81"/>
      <c r="BJ16" s="81"/>
      <c r="BK16" s="81"/>
      <c r="BL16" s="81"/>
      <c r="CA16" s="15" t="s">
        <v>16</v>
      </c>
    </row>
    <row r="17" spans="1:79" ht="21" customHeight="1">
      <c r="A17" s="85" t="s">
        <v>3</v>
      </c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63">
        <f>AN17+BD17</f>
        <v>236368.63</v>
      </c>
      <c r="V17" s="63"/>
      <c r="W17" s="63"/>
      <c r="X17" s="63"/>
      <c r="Y17" s="63"/>
      <c r="Z17" s="82" t="s">
        <v>4</v>
      </c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4">
        <f>AQ43</f>
        <v>236368.63</v>
      </c>
      <c r="AO17" s="84"/>
      <c r="AP17" s="84"/>
      <c r="AQ17" s="84"/>
      <c r="AR17" s="83" t="s">
        <v>5</v>
      </c>
      <c r="AS17" s="83"/>
      <c r="AT17" s="83"/>
      <c r="AU17" s="83"/>
      <c r="AV17" s="83"/>
      <c r="AW17" s="83"/>
      <c r="AX17" s="83"/>
      <c r="AY17" s="83"/>
      <c r="AZ17" s="83"/>
      <c r="BA17" s="83"/>
      <c r="BB17" s="83"/>
      <c r="BC17" s="83"/>
      <c r="BD17" s="84">
        <f>AY43</f>
        <v>0</v>
      </c>
      <c r="BE17" s="84"/>
      <c r="BF17" s="84"/>
      <c r="BG17" s="84"/>
      <c r="BH17" s="83" t="s">
        <v>6</v>
      </c>
      <c r="BI17" s="83"/>
      <c r="BJ17" s="83"/>
      <c r="BK17" s="83"/>
      <c r="BL17" s="83"/>
      <c r="CA17" s="1" t="s">
        <v>17</v>
      </c>
    </row>
    <row r="18" spans="1:64" ht="15.75" customHeight="1">
      <c r="A18" s="66" t="s">
        <v>7</v>
      </c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</row>
    <row r="19" spans="1:72" ht="69" customHeight="1">
      <c r="A19" s="67" t="s">
        <v>103</v>
      </c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8"/>
      <c r="BI19" s="68"/>
      <c r="BJ19" s="68"/>
      <c r="BK19" s="68"/>
      <c r="BL19" s="68"/>
      <c r="BR19" s="7"/>
      <c r="BT19" s="8"/>
    </row>
    <row r="20" spans="1:73" ht="21" customHeight="1">
      <c r="A20" s="83" t="s">
        <v>54</v>
      </c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83"/>
      <c r="BE20" s="83"/>
      <c r="BF20" s="83"/>
      <c r="BG20" s="83"/>
      <c r="BH20" s="83"/>
      <c r="BI20" s="83"/>
      <c r="BJ20" s="83"/>
      <c r="BK20" s="83"/>
      <c r="BL20" s="83"/>
      <c r="BS20" s="7"/>
      <c r="BU20" s="8"/>
    </row>
    <row r="21" spans="71:73" ht="9" customHeight="1">
      <c r="BS21" s="7"/>
      <c r="BU21" s="8"/>
    </row>
    <row r="22" spans="1:73" ht="17.25" customHeight="1">
      <c r="A22" s="69" t="s">
        <v>8</v>
      </c>
      <c r="B22" s="69"/>
      <c r="C22" s="69"/>
      <c r="D22" s="69" t="s">
        <v>55</v>
      </c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69"/>
      <c r="BJ22" s="69"/>
      <c r="BK22" s="69"/>
      <c r="BL22" s="69"/>
      <c r="BS22" s="7"/>
      <c r="BU22" s="8"/>
    </row>
    <row r="23" spans="1:73" ht="15.75" customHeight="1">
      <c r="A23" s="65">
        <v>1</v>
      </c>
      <c r="B23" s="65"/>
      <c r="C23" s="65"/>
      <c r="D23" s="69">
        <v>2</v>
      </c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69"/>
      <c r="BK23" s="69"/>
      <c r="BL23" s="69"/>
      <c r="BS23" s="7"/>
      <c r="BU23" s="8"/>
    </row>
    <row r="24" spans="1:72" ht="51" customHeight="1">
      <c r="A24" s="71">
        <v>1</v>
      </c>
      <c r="B24" s="71"/>
      <c r="C24" s="71"/>
      <c r="D24" s="72" t="s">
        <v>63</v>
      </c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4"/>
      <c r="BR24" s="7"/>
      <c r="BT24" s="8"/>
    </row>
    <row r="25" spans="1:72" ht="16.5" customHeight="1" hidden="1">
      <c r="A25" s="71">
        <v>2</v>
      </c>
      <c r="B25" s="71"/>
      <c r="C25" s="71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  <c r="BR25" s="7"/>
      <c r="BT25" s="8"/>
    </row>
    <row r="26" spans="1:72" ht="17.25" customHeight="1" hidden="1">
      <c r="A26" s="71">
        <v>3</v>
      </c>
      <c r="B26" s="71"/>
      <c r="C26" s="71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0"/>
      <c r="BR26" s="7"/>
      <c r="BT26" s="8"/>
    </row>
    <row r="27" spans="1:72" ht="8.25" customHeight="1">
      <c r="A27" s="17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R27" s="7"/>
      <c r="BT27" s="8"/>
    </row>
    <row r="28" spans="1:72" ht="71.25" customHeight="1">
      <c r="A28" s="83" t="s">
        <v>56</v>
      </c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99" t="s">
        <v>67</v>
      </c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  <c r="AI28" s="99"/>
      <c r="AJ28" s="99"/>
      <c r="AK28" s="99"/>
      <c r="AL28" s="99"/>
      <c r="AM28" s="99"/>
      <c r="AN28" s="99"/>
      <c r="AO28" s="99"/>
      <c r="AP28" s="99"/>
      <c r="AQ28" s="99"/>
      <c r="AR28" s="99"/>
      <c r="AS28" s="99"/>
      <c r="AT28" s="99"/>
      <c r="AU28" s="99"/>
      <c r="AV28" s="99"/>
      <c r="AW28" s="99"/>
      <c r="AX28" s="99"/>
      <c r="AY28" s="99"/>
      <c r="AZ28" s="99"/>
      <c r="BA28" s="99"/>
      <c r="BB28" s="99"/>
      <c r="BC28" s="99"/>
      <c r="BD28" s="99"/>
      <c r="BE28" s="99"/>
      <c r="BF28" s="99"/>
      <c r="BG28" s="99"/>
      <c r="BH28" s="99"/>
      <c r="BI28" s="99"/>
      <c r="BJ28" s="99"/>
      <c r="BK28" s="99"/>
      <c r="BL28" s="99"/>
      <c r="BR28" s="7"/>
      <c r="BT28" s="8"/>
    </row>
    <row r="29" spans="1:72" ht="12.75" customHeight="1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R29" s="7"/>
      <c r="BT29" s="8"/>
    </row>
    <row r="30" spans="1:73" ht="15.75" customHeight="1">
      <c r="A30" s="83" t="s">
        <v>57</v>
      </c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E30" s="83"/>
      <c r="BF30" s="83"/>
      <c r="BG30" s="83"/>
      <c r="BH30" s="83"/>
      <c r="BI30" s="83"/>
      <c r="BJ30" s="83"/>
      <c r="BK30" s="83"/>
      <c r="BL30" s="83"/>
      <c r="BS30" s="7"/>
      <c r="BU30" s="8"/>
    </row>
    <row r="31" spans="71:73" ht="1.5" customHeight="1">
      <c r="BS31" s="7"/>
      <c r="BU31" s="8"/>
    </row>
    <row r="32" spans="1:73" ht="17.25" customHeight="1">
      <c r="A32" s="69" t="s">
        <v>8</v>
      </c>
      <c r="B32" s="69"/>
      <c r="C32" s="69"/>
      <c r="D32" s="69" t="s">
        <v>39</v>
      </c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69"/>
      <c r="BD32" s="69"/>
      <c r="BE32" s="69"/>
      <c r="BF32" s="69"/>
      <c r="BG32" s="69"/>
      <c r="BH32" s="69"/>
      <c r="BI32" s="69"/>
      <c r="BJ32" s="69"/>
      <c r="BK32" s="69"/>
      <c r="BL32" s="69"/>
      <c r="BS32" s="7"/>
      <c r="BU32" s="8"/>
    </row>
    <row r="33" spans="1:73" ht="15.75" customHeight="1">
      <c r="A33" s="65">
        <v>1</v>
      </c>
      <c r="B33" s="65"/>
      <c r="C33" s="65"/>
      <c r="D33" s="69">
        <v>2</v>
      </c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/>
      <c r="BI33" s="69"/>
      <c r="BJ33" s="69"/>
      <c r="BK33" s="69"/>
      <c r="BL33" s="69"/>
      <c r="BS33" s="7"/>
      <c r="BU33" s="8"/>
    </row>
    <row r="34" spans="1:72" ht="16.5" customHeight="1">
      <c r="A34" s="71">
        <v>1</v>
      </c>
      <c r="B34" s="71"/>
      <c r="C34" s="71"/>
      <c r="D34" s="72" t="s">
        <v>71</v>
      </c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3"/>
      <c r="AT34" s="73"/>
      <c r="AU34" s="73"/>
      <c r="AV34" s="73"/>
      <c r="AW34" s="73"/>
      <c r="AX34" s="73"/>
      <c r="AY34" s="73"/>
      <c r="AZ34" s="73"/>
      <c r="BA34" s="73"/>
      <c r="BB34" s="73"/>
      <c r="BC34" s="73"/>
      <c r="BD34" s="73"/>
      <c r="BE34" s="73"/>
      <c r="BF34" s="73"/>
      <c r="BG34" s="73"/>
      <c r="BH34" s="73"/>
      <c r="BI34" s="73"/>
      <c r="BJ34" s="73"/>
      <c r="BK34" s="73"/>
      <c r="BL34" s="74"/>
      <c r="BR34" s="7"/>
      <c r="BT34" s="8"/>
    </row>
    <row r="35" spans="1:72" ht="16.5">
      <c r="A35" s="71">
        <v>2</v>
      </c>
      <c r="B35" s="71"/>
      <c r="C35" s="71"/>
      <c r="D35" s="72" t="s">
        <v>72</v>
      </c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73"/>
      <c r="AS35" s="73"/>
      <c r="AT35" s="73"/>
      <c r="AU35" s="73"/>
      <c r="AV35" s="73"/>
      <c r="AW35" s="73"/>
      <c r="AX35" s="73"/>
      <c r="AY35" s="73"/>
      <c r="AZ35" s="73"/>
      <c r="BA35" s="73"/>
      <c r="BB35" s="73"/>
      <c r="BC35" s="73"/>
      <c r="BD35" s="73"/>
      <c r="BE35" s="73"/>
      <c r="BF35" s="73"/>
      <c r="BG35" s="73"/>
      <c r="BH35" s="73"/>
      <c r="BI35" s="73"/>
      <c r="BJ35" s="73"/>
      <c r="BK35" s="73"/>
      <c r="BL35" s="74"/>
      <c r="BR35" s="7"/>
      <c r="BT35" s="8"/>
    </row>
    <row r="36" spans="1:72" ht="12" customHeight="1">
      <c r="A36" s="2"/>
      <c r="B36" s="2"/>
      <c r="C36" s="2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R36" s="7"/>
      <c r="BT36" s="8"/>
    </row>
    <row r="37" spans="1:64" ht="15.75" customHeight="1">
      <c r="A37" s="66" t="s">
        <v>58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</row>
    <row r="38" spans="1:64" ht="14.25" customHeight="1">
      <c r="A38" s="75" t="s">
        <v>6</v>
      </c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  <c r="AQ38" s="75"/>
      <c r="AR38" s="75"/>
      <c r="AS38" s="75"/>
      <c r="AT38" s="75"/>
      <c r="AU38" s="75"/>
      <c r="AV38" s="75"/>
      <c r="AW38" s="75"/>
      <c r="AX38" s="75"/>
      <c r="AY38" s="75"/>
      <c r="AZ38" s="75"/>
      <c r="BA38" s="75"/>
      <c r="BB38" s="75"/>
      <c r="BC38" s="75"/>
      <c r="BD38" s="75"/>
      <c r="BE38" s="75"/>
      <c r="BF38" s="75"/>
      <c r="BG38" s="75"/>
      <c r="BH38" s="75"/>
      <c r="BI38" s="75"/>
      <c r="BJ38" s="75"/>
      <c r="BK38" s="75"/>
      <c r="BL38" s="75"/>
    </row>
    <row r="39" spans="1:64" ht="15.75" customHeight="1">
      <c r="A39" s="65" t="s">
        <v>8</v>
      </c>
      <c r="B39" s="65"/>
      <c r="C39" s="65"/>
      <c r="D39" s="65" t="s">
        <v>40</v>
      </c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5"/>
      <c r="AL39" s="65"/>
      <c r="AM39" s="65"/>
      <c r="AN39" s="65"/>
      <c r="AO39" s="65"/>
      <c r="AP39" s="65"/>
      <c r="AQ39" s="78" t="s">
        <v>10</v>
      </c>
      <c r="AR39" s="79"/>
      <c r="AS39" s="79"/>
      <c r="AT39" s="79"/>
      <c r="AU39" s="79"/>
      <c r="AV39" s="79"/>
      <c r="AW39" s="79"/>
      <c r="AX39" s="80"/>
      <c r="AY39" s="65" t="s">
        <v>9</v>
      </c>
      <c r="AZ39" s="65"/>
      <c r="BA39" s="65"/>
      <c r="BB39" s="65"/>
      <c r="BC39" s="65"/>
      <c r="BD39" s="65"/>
      <c r="BE39" s="65"/>
      <c r="BF39" s="65"/>
      <c r="BG39" s="76" t="s">
        <v>38</v>
      </c>
      <c r="BH39" s="77"/>
      <c r="BI39" s="77"/>
      <c r="BJ39" s="77"/>
      <c r="BK39" s="77"/>
      <c r="BL39" s="77"/>
    </row>
    <row r="40" spans="1:82" s="118" customFormat="1" ht="12" customHeight="1">
      <c r="A40" s="109">
        <v>1</v>
      </c>
      <c r="B40" s="109"/>
      <c r="C40" s="109"/>
      <c r="D40" s="109">
        <v>2</v>
      </c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  <c r="Z40" s="109"/>
      <c r="AA40" s="109"/>
      <c r="AB40" s="109"/>
      <c r="AC40" s="109"/>
      <c r="AD40" s="109"/>
      <c r="AE40" s="109"/>
      <c r="AF40" s="109"/>
      <c r="AG40" s="109"/>
      <c r="AH40" s="109"/>
      <c r="AI40" s="109"/>
      <c r="AJ40" s="109"/>
      <c r="AK40" s="109"/>
      <c r="AL40" s="109"/>
      <c r="AM40" s="109"/>
      <c r="AN40" s="109"/>
      <c r="AO40" s="109"/>
      <c r="AP40" s="109"/>
      <c r="AQ40" s="115">
        <v>3</v>
      </c>
      <c r="AR40" s="116"/>
      <c r="AS40" s="116"/>
      <c r="AT40" s="116"/>
      <c r="AU40" s="116"/>
      <c r="AV40" s="116"/>
      <c r="AW40" s="116"/>
      <c r="AX40" s="117"/>
      <c r="AY40" s="109">
        <v>4</v>
      </c>
      <c r="AZ40" s="109"/>
      <c r="BA40" s="109"/>
      <c r="BB40" s="109"/>
      <c r="BC40" s="109"/>
      <c r="BD40" s="109"/>
      <c r="BE40" s="109"/>
      <c r="BF40" s="109"/>
      <c r="BG40" s="115">
        <v>6</v>
      </c>
      <c r="BH40" s="116"/>
      <c r="BI40" s="116"/>
      <c r="BJ40" s="116"/>
      <c r="BK40" s="116"/>
      <c r="BL40" s="116"/>
      <c r="BO40" s="118" t="s">
        <v>35</v>
      </c>
      <c r="BQ40" s="119"/>
      <c r="BR40" s="119"/>
      <c r="BS40" s="119"/>
      <c r="BT40" s="119"/>
      <c r="BU40" s="119"/>
      <c r="BV40" s="119"/>
      <c r="BW40" s="119"/>
      <c r="BX40" s="119"/>
      <c r="BY40" s="119"/>
      <c r="BZ40" s="119"/>
      <c r="CA40" s="119"/>
      <c r="CB40" s="119"/>
      <c r="CC40" s="119"/>
      <c r="CD40" s="119"/>
    </row>
    <row r="41" spans="1:67" ht="19.5" customHeight="1">
      <c r="A41" s="109">
        <v>1</v>
      </c>
      <c r="B41" s="109"/>
      <c r="C41" s="109"/>
      <c r="D41" s="53" t="s">
        <v>68</v>
      </c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5"/>
      <c r="AQ41" s="56">
        <f>AQ49</f>
        <v>81206.98</v>
      </c>
      <c r="AR41" s="57"/>
      <c r="AS41" s="57"/>
      <c r="AT41" s="57"/>
      <c r="AU41" s="57"/>
      <c r="AV41" s="57"/>
      <c r="AW41" s="57"/>
      <c r="AX41" s="64"/>
      <c r="AY41" s="33">
        <f>AY49</f>
        <v>0</v>
      </c>
      <c r="AZ41" s="33"/>
      <c r="BA41" s="33"/>
      <c r="BB41" s="33"/>
      <c r="BC41" s="33"/>
      <c r="BD41" s="33"/>
      <c r="BE41" s="33"/>
      <c r="BF41" s="33"/>
      <c r="BG41" s="51">
        <f>AQ41+AY41</f>
        <v>81206.98</v>
      </c>
      <c r="BH41" s="52"/>
      <c r="BI41" s="52"/>
      <c r="BJ41" s="52"/>
      <c r="BK41" s="52"/>
      <c r="BL41" s="52"/>
      <c r="BO41" s="1" t="s">
        <v>36</v>
      </c>
    </row>
    <row r="42" spans="1:64" ht="19.5" customHeight="1">
      <c r="A42" s="109">
        <v>2</v>
      </c>
      <c r="B42" s="109"/>
      <c r="C42" s="109"/>
      <c r="D42" s="53" t="s">
        <v>69</v>
      </c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5"/>
      <c r="AQ42" s="56">
        <f>AQ50</f>
        <v>155161.65</v>
      </c>
      <c r="AR42" s="57"/>
      <c r="AS42" s="57"/>
      <c r="AT42" s="57"/>
      <c r="AU42" s="57"/>
      <c r="AV42" s="57"/>
      <c r="AW42" s="57"/>
      <c r="AX42" s="64"/>
      <c r="AY42" s="33">
        <f>AY50</f>
        <v>0</v>
      </c>
      <c r="AZ42" s="33"/>
      <c r="BA42" s="33"/>
      <c r="BB42" s="33"/>
      <c r="BC42" s="33"/>
      <c r="BD42" s="33"/>
      <c r="BE42" s="33"/>
      <c r="BF42" s="33"/>
      <c r="BG42" s="51">
        <f>AQ42+AY42</f>
        <v>155161.65</v>
      </c>
      <c r="BH42" s="52"/>
      <c r="BI42" s="52"/>
      <c r="BJ42" s="52"/>
      <c r="BK42" s="52"/>
      <c r="BL42" s="52"/>
    </row>
    <row r="43" spans="1:67" ht="16.5" customHeight="1">
      <c r="A43" s="110"/>
      <c r="B43" s="110"/>
      <c r="C43" s="110"/>
      <c r="D43" s="56" t="s">
        <v>62</v>
      </c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44">
        <f>SUM(AQ41:AX42)</f>
        <v>236368.63</v>
      </c>
      <c r="AR43" s="44"/>
      <c r="AS43" s="44"/>
      <c r="AT43" s="44"/>
      <c r="AU43" s="44"/>
      <c r="AV43" s="44"/>
      <c r="AW43" s="44"/>
      <c r="AX43" s="44"/>
      <c r="AY43" s="57">
        <f>SUM(AY41:BF42)</f>
        <v>0</v>
      </c>
      <c r="AZ43" s="57"/>
      <c r="BA43" s="57"/>
      <c r="BB43" s="57"/>
      <c r="BC43" s="57"/>
      <c r="BD43" s="57"/>
      <c r="BE43" s="57"/>
      <c r="BF43" s="64"/>
      <c r="BG43" s="56">
        <f>SUM(BG41:BL42)</f>
        <v>236368.63</v>
      </c>
      <c r="BH43" s="57"/>
      <c r="BI43" s="57"/>
      <c r="BJ43" s="57"/>
      <c r="BK43" s="57"/>
      <c r="BL43" s="57"/>
      <c r="BO43" s="1" t="s">
        <v>37</v>
      </c>
    </row>
    <row r="44" spans="1:64" ht="12.75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</row>
    <row r="45" spans="1:64" ht="15.75" customHeight="1">
      <c r="A45" s="58" t="s">
        <v>59</v>
      </c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58"/>
      <c r="AQ45" s="58"/>
      <c r="AR45" s="58"/>
      <c r="AS45" s="58"/>
      <c r="AT45" s="58"/>
      <c r="AU45" s="58"/>
      <c r="AV45" s="58"/>
      <c r="AW45" s="58"/>
      <c r="AX45" s="58"/>
      <c r="AY45" s="58"/>
      <c r="AZ45" s="58"/>
      <c r="BA45" s="58"/>
      <c r="BB45" s="58"/>
      <c r="BC45" s="58"/>
      <c r="BD45" s="58"/>
      <c r="BE45" s="58"/>
      <c r="BF45" s="58"/>
      <c r="BG45" s="58"/>
      <c r="BH45" s="58"/>
      <c r="BI45" s="58"/>
      <c r="BJ45" s="58"/>
      <c r="BK45" s="58"/>
      <c r="BL45" s="58"/>
    </row>
    <row r="46" spans="1:64" ht="15" customHeight="1">
      <c r="A46" s="59" t="s">
        <v>6</v>
      </c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  <c r="BK46" s="59"/>
      <c r="BL46" s="59"/>
    </row>
    <row r="47" spans="1:64" ht="15.75" customHeight="1">
      <c r="A47" s="37" t="s">
        <v>8</v>
      </c>
      <c r="B47" s="37"/>
      <c r="C47" s="37"/>
      <c r="D47" s="100" t="s">
        <v>41</v>
      </c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Y47" s="101"/>
      <c r="Z47" s="101"/>
      <c r="AA47" s="101"/>
      <c r="AB47" s="101"/>
      <c r="AC47" s="101"/>
      <c r="AD47" s="101"/>
      <c r="AE47" s="101"/>
      <c r="AF47" s="101"/>
      <c r="AG47" s="101"/>
      <c r="AH47" s="101"/>
      <c r="AI47" s="101"/>
      <c r="AJ47" s="101"/>
      <c r="AK47" s="101"/>
      <c r="AL47" s="101"/>
      <c r="AM47" s="101"/>
      <c r="AN47" s="101"/>
      <c r="AO47" s="101"/>
      <c r="AP47" s="102"/>
      <c r="AQ47" s="100" t="s">
        <v>10</v>
      </c>
      <c r="AR47" s="101"/>
      <c r="AS47" s="101"/>
      <c r="AT47" s="101"/>
      <c r="AU47" s="101"/>
      <c r="AV47" s="101"/>
      <c r="AW47" s="101"/>
      <c r="AX47" s="102"/>
      <c r="AY47" s="37" t="s">
        <v>9</v>
      </c>
      <c r="AZ47" s="37"/>
      <c r="BA47" s="37"/>
      <c r="BB47" s="37"/>
      <c r="BC47" s="37"/>
      <c r="BD47" s="37"/>
      <c r="BE47" s="37"/>
      <c r="BF47" s="37"/>
      <c r="BG47" s="60" t="s">
        <v>38</v>
      </c>
      <c r="BH47" s="61"/>
      <c r="BI47" s="61"/>
      <c r="BJ47" s="61"/>
      <c r="BK47" s="61"/>
      <c r="BL47" s="61"/>
    </row>
    <row r="48" spans="1:78" s="118" customFormat="1" ht="15.75" customHeight="1">
      <c r="A48" s="109">
        <v>1</v>
      </c>
      <c r="B48" s="109"/>
      <c r="C48" s="109"/>
      <c r="D48" s="120">
        <v>2</v>
      </c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21"/>
      <c r="AM48" s="121"/>
      <c r="AN48" s="121"/>
      <c r="AO48" s="121"/>
      <c r="AP48" s="122"/>
      <c r="AQ48" s="115">
        <v>3</v>
      </c>
      <c r="AR48" s="116"/>
      <c r="AS48" s="116"/>
      <c r="AT48" s="116"/>
      <c r="AU48" s="116"/>
      <c r="AV48" s="116"/>
      <c r="AW48" s="116"/>
      <c r="AX48" s="117"/>
      <c r="AY48" s="109">
        <v>4</v>
      </c>
      <c r="AZ48" s="109"/>
      <c r="BA48" s="109"/>
      <c r="BB48" s="109"/>
      <c r="BC48" s="109"/>
      <c r="BD48" s="109"/>
      <c r="BE48" s="109"/>
      <c r="BF48" s="109"/>
      <c r="BG48" s="115">
        <v>6</v>
      </c>
      <c r="BH48" s="116"/>
      <c r="BI48" s="116"/>
      <c r="BJ48" s="116"/>
      <c r="BK48" s="116"/>
      <c r="BL48" s="116"/>
      <c r="BZ48" s="118" t="s">
        <v>19</v>
      </c>
    </row>
    <row r="49" spans="1:95" ht="20.25" customHeight="1">
      <c r="A49" s="109">
        <v>1</v>
      </c>
      <c r="B49" s="109"/>
      <c r="C49" s="109"/>
      <c r="D49" s="53" t="s">
        <v>70</v>
      </c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5"/>
      <c r="AQ49" s="56">
        <f>250000-60422-108371.02</f>
        <v>81206.98</v>
      </c>
      <c r="AR49" s="57"/>
      <c r="AS49" s="57"/>
      <c r="AT49" s="57"/>
      <c r="AU49" s="57"/>
      <c r="AV49" s="57"/>
      <c r="AW49" s="57"/>
      <c r="AX49" s="64"/>
      <c r="AY49" s="33">
        <v>0</v>
      </c>
      <c r="AZ49" s="33"/>
      <c r="BA49" s="33"/>
      <c r="BB49" s="33"/>
      <c r="BC49" s="33"/>
      <c r="BD49" s="33"/>
      <c r="BE49" s="33"/>
      <c r="BF49" s="33"/>
      <c r="BG49" s="51">
        <f>AQ49+AY49</f>
        <v>81206.98</v>
      </c>
      <c r="BH49" s="52"/>
      <c r="BI49" s="52"/>
      <c r="BJ49" s="52"/>
      <c r="BK49" s="52"/>
      <c r="BL49" s="52"/>
      <c r="BM49" s="1" t="s">
        <v>99</v>
      </c>
      <c r="BN49" s="42">
        <f>-(54658.24+12191.23)</f>
        <v>-66849.47</v>
      </c>
      <c r="BO49" s="42"/>
      <c r="BP49" s="42"/>
      <c r="BQ49" s="42"/>
      <c r="BR49" s="42"/>
      <c r="BS49" s="42"/>
      <c r="BT49" s="42"/>
      <c r="CQ49" s="1" t="s">
        <v>18</v>
      </c>
    </row>
    <row r="50" spans="1:89" s="3" customFormat="1" ht="34.5" customHeight="1">
      <c r="A50" s="110">
        <v>2</v>
      </c>
      <c r="B50" s="110"/>
      <c r="C50" s="110"/>
      <c r="D50" s="53" t="s">
        <v>89</v>
      </c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5"/>
      <c r="AQ50" s="44">
        <f>200000-14000-30838.35</f>
        <v>155161.65</v>
      </c>
      <c r="AR50" s="44"/>
      <c r="AS50" s="44"/>
      <c r="AT50" s="44"/>
      <c r="AU50" s="44"/>
      <c r="AV50" s="44"/>
      <c r="AW50" s="44"/>
      <c r="AX50" s="44"/>
      <c r="AY50" s="57">
        <f>SUM(AY49)</f>
        <v>0</v>
      </c>
      <c r="AZ50" s="57"/>
      <c r="BA50" s="57"/>
      <c r="BB50" s="57"/>
      <c r="BC50" s="57"/>
      <c r="BD50" s="57"/>
      <c r="BE50" s="57"/>
      <c r="BF50" s="64"/>
      <c r="BG50" s="56">
        <f>AQ50+AY50</f>
        <v>155161.65</v>
      </c>
      <c r="BH50" s="57"/>
      <c r="BI50" s="57"/>
      <c r="BJ50" s="57"/>
      <c r="BK50" s="57"/>
      <c r="BL50" s="57"/>
      <c r="BO50" s="43">
        <f>-(5763.76+1808.77)</f>
        <v>-7572.530000000001</v>
      </c>
      <c r="BP50" s="43"/>
      <c r="BQ50" s="43"/>
      <c r="BR50" s="43"/>
      <c r="BS50" s="43"/>
      <c r="BT50" s="43"/>
      <c r="BU50" s="43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</row>
    <row r="51" spans="1:89" s="3" customFormat="1" ht="18" customHeight="1">
      <c r="A51" s="103" t="s">
        <v>62</v>
      </c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103"/>
      <c r="AK51" s="103"/>
      <c r="AL51" s="103"/>
      <c r="AM51" s="103"/>
      <c r="AN51" s="103"/>
      <c r="AO51" s="103"/>
      <c r="AP51" s="104"/>
      <c r="AQ51" s="44">
        <f>SUM(AQ49:AX50)</f>
        <v>236368.63</v>
      </c>
      <c r="AR51" s="44"/>
      <c r="AS51" s="44"/>
      <c r="AT51" s="44"/>
      <c r="AU51" s="44"/>
      <c r="AV51" s="44"/>
      <c r="AW51" s="44"/>
      <c r="AX51" s="44"/>
      <c r="AY51" s="44">
        <f>SUM(AY49:BF50)</f>
        <v>0</v>
      </c>
      <c r="AZ51" s="44"/>
      <c r="BA51" s="44"/>
      <c r="BB51" s="44"/>
      <c r="BC51" s="44"/>
      <c r="BD51" s="44"/>
      <c r="BE51" s="44"/>
      <c r="BF51" s="44"/>
      <c r="BG51" s="56">
        <f>SUM(BG49:BL50)</f>
        <v>236368.63</v>
      </c>
      <c r="BH51" s="57"/>
      <c r="BI51" s="57"/>
      <c r="BJ51" s="57"/>
      <c r="BK51" s="57"/>
      <c r="BL51" s="57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</row>
    <row r="52" spans="1:64" ht="12.7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</row>
    <row r="53" spans="1:64" ht="15.75" customHeight="1">
      <c r="A53" s="105" t="s">
        <v>60</v>
      </c>
      <c r="B53" s="105"/>
      <c r="C53" s="105"/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105"/>
      <c r="Z53" s="105"/>
      <c r="AA53" s="105"/>
      <c r="AB53" s="105"/>
      <c r="AC53" s="105"/>
      <c r="AD53" s="105"/>
      <c r="AE53" s="105"/>
      <c r="AF53" s="105"/>
      <c r="AG53" s="105"/>
      <c r="AH53" s="105"/>
      <c r="AI53" s="105"/>
      <c r="AJ53" s="105"/>
      <c r="AK53" s="105"/>
      <c r="AL53" s="105"/>
      <c r="AM53" s="105"/>
      <c r="AN53" s="105"/>
      <c r="AO53" s="105"/>
      <c r="AP53" s="105"/>
      <c r="AQ53" s="105"/>
      <c r="AR53" s="105"/>
      <c r="AS53" s="105"/>
      <c r="AT53" s="105"/>
      <c r="AU53" s="105"/>
      <c r="AV53" s="105"/>
      <c r="AW53" s="105"/>
      <c r="AX53" s="105"/>
      <c r="AY53" s="105"/>
      <c r="AZ53" s="105"/>
      <c r="BA53" s="105"/>
      <c r="BB53" s="105"/>
      <c r="BC53" s="105"/>
      <c r="BD53" s="105"/>
      <c r="BE53" s="105"/>
      <c r="BF53" s="105"/>
      <c r="BG53" s="105"/>
      <c r="BH53" s="105"/>
      <c r="BI53" s="105"/>
      <c r="BJ53" s="105"/>
      <c r="BK53" s="105"/>
      <c r="BL53" s="105"/>
    </row>
    <row r="54" spans="1:64" ht="3.75" customHeight="1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59"/>
      <c r="BA54" s="59"/>
      <c r="BB54" s="59"/>
      <c r="BC54" s="59"/>
      <c r="BD54" s="59"/>
      <c r="BE54" s="59"/>
      <c r="BF54" s="59"/>
      <c r="BG54" s="59"/>
      <c r="BH54" s="59"/>
      <c r="BI54" s="59"/>
      <c r="BJ54" s="59"/>
      <c r="BK54" s="59"/>
      <c r="BL54" s="59"/>
    </row>
    <row r="55" spans="1:64" ht="9.75" customHeight="1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</row>
    <row r="56" spans="1:64" ht="15" customHeight="1">
      <c r="A56" s="33" t="s">
        <v>8</v>
      </c>
      <c r="B56" s="33"/>
      <c r="C56" s="33" t="s">
        <v>42</v>
      </c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50" t="s">
        <v>12</v>
      </c>
      <c r="AA56" s="50"/>
      <c r="AB56" s="50"/>
      <c r="AC56" s="50"/>
      <c r="AD56" s="33" t="s">
        <v>11</v>
      </c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 t="s">
        <v>10</v>
      </c>
      <c r="AS56" s="33"/>
      <c r="AT56" s="33"/>
      <c r="AU56" s="33"/>
      <c r="AV56" s="33"/>
      <c r="AW56" s="33"/>
      <c r="AX56" s="33"/>
      <c r="AY56" s="33" t="s">
        <v>9</v>
      </c>
      <c r="AZ56" s="33"/>
      <c r="BA56" s="33"/>
      <c r="BB56" s="33"/>
      <c r="BC56" s="33"/>
      <c r="BD56" s="33"/>
      <c r="BE56" s="33"/>
      <c r="BF56" s="33" t="s">
        <v>38</v>
      </c>
      <c r="BG56" s="33"/>
      <c r="BH56" s="33"/>
      <c r="BI56" s="33"/>
      <c r="BJ56" s="33"/>
      <c r="BK56" s="33"/>
      <c r="BL56" s="33"/>
    </row>
    <row r="57" spans="1:64" s="118" customFormat="1" ht="15" customHeight="1">
      <c r="A57" s="109">
        <v>1</v>
      </c>
      <c r="B57" s="109"/>
      <c r="C57" s="109">
        <v>2</v>
      </c>
      <c r="D57" s="109"/>
      <c r="E57" s="109"/>
      <c r="F57" s="109"/>
      <c r="G57" s="109"/>
      <c r="H57" s="109"/>
      <c r="I57" s="109"/>
      <c r="J57" s="109"/>
      <c r="K57" s="109"/>
      <c r="L57" s="109"/>
      <c r="M57" s="109"/>
      <c r="N57" s="109"/>
      <c r="O57" s="109"/>
      <c r="P57" s="109"/>
      <c r="Q57" s="109"/>
      <c r="R57" s="109"/>
      <c r="S57" s="109"/>
      <c r="T57" s="109"/>
      <c r="U57" s="109"/>
      <c r="V57" s="109"/>
      <c r="W57" s="109"/>
      <c r="X57" s="109"/>
      <c r="Y57" s="109"/>
      <c r="Z57" s="109">
        <v>3</v>
      </c>
      <c r="AA57" s="109"/>
      <c r="AB57" s="109"/>
      <c r="AC57" s="109"/>
      <c r="AD57" s="109">
        <v>5</v>
      </c>
      <c r="AE57" s="109"/>
      <c r="AF57" s="109"/>
      <c r="AG57" s="109"/>
      <c r="AH57" s="109"/>
      <c r="AI57" s="109"/>
      <c r="AJ57" s="109"/>
      <c r="AK57" s="109"/>
      <c r="AL57" s="109"/>
      <c r="AM57" s="109"/>
      <c r="AN57" s="109"/>
      <c r="AO57" s="109"/>
      <c r="AP57" s="109"/>
      <c r="AQ57" s="109"/>
      <c r="AR57" s="109">
        <v>4</v>
      </c>
      <c r="AS57" s="109"/>
      <c r="AT57" s="109"/>
      <c r="AU57" s="109"/>
      <c r="AV57" s="109"/>
      <c r="AW57" s="109"/>
      <c r="AX57" s="109"/>
      <c r="AY57" s="109">
        <v>5</v>
      </c>
      <c r="AZ57" s="109"/>
      <c r="BA57" s="109"/>
      <c r="BB57" s="109"/>
      <c r="BC57" s="109"/>
      <c r="BD57" s="109"/>
      <c r="BE57" s="109"/>
      <c r="BF57" s="109">
        <v>6</v>
      </c>
      <c r="BG57" s="109"/>
      <c r="BH57" s="109"/>
      <c r="BI57" s="109"/>
      <c r="BJ57" s="109"/>
      <c r="BK57" s="109"/>
      <c r="BL57" s="109"/>
    </row>
    <row r="58" spans="1:64" ht="17.25" customHeight="1">
      <c r="A58" s="111">
        <v>1</v>
      </c>
      <c r="B58" s="112"/>
      <c r="C58" s="49" t="s">
        <v>22</v>
      </c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37"/>
      <c r="AA58" s="37"/>
      <c r="AB58" s="37"/>
      <c r="AC58" s="37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</row>
    <row r="59" spans="1:64" ht="15" customHeight="1">
      <c r="A59" s="111"/>
      <c r="B59" s="112"/>
      <c r="C59" s="38" t="s">
        <v>83</v>
      </c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7" t="s">
        <v>102</v>
      </c>
      <c r="AA59" s="37"/>
      <c r="AB59" s="37"/>
      <c r="AC59" s="37"/>
      <c r="AD59" s="44" t="s">
        <v>31</v>
      </c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33">
        <f>AQ41</f>
        <v>81206.98</v>
      </c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>
        <f>AR59+AY59</f>
        <v>81206.98</v>
      </c>
      <c r="BG59" s="33"/>
      <c r="BH59" s="33"/>
      <c r="BI59" s="33"/>
      <c r="BJ59" s="33"/>
      <c r="BK59" s="33"/>
      <c r="BL59" s="33"/>
    </row>
    <row r="60" spans="1:64" ht="15" customHeight="1">
      <c r="A60" s="111"/>
      <c r="B60" s="112"/>
      <c r="C60" s="38" t="s">
        <v>84</v>
      </c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7" t="s">
        <v>102</v>
      </c>
      <c r="AA60" s="37"/>
      <c r="AB60" s="37"/>
      <c r="AC60" s="37"/>
      <c r="AD60" s="44" t="s">
        <v>31</v>
      </c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33">
        <f>AR59-AR61</f>
        <v>63150.53</v>
      </c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33"/>
      <c r="BF60" s="33">
        <f>AR60+AY60</f>
        <v>63150.53</v>
      </c>
      <c r="BG60" s="33"/>
      <c r="BH60" s="33"/>
      <c r="BI60" s="33"/>
      <c r="BJ60" s="33"/>
      <c r="BK60" s="33"/>
      <c r="BL60" s="33"/>
    </row>
    <row r="61" spans="1:64" ht="15" customHeight="1">
      <c r="A61" s="111"/>
      <c r="B61" s="112"/>
      <c r="C61" s="38" t="s">
        <v>85</v>
      </c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7" t="s">
        <v>102</v>
      </c>
      <c r="AA61" s="37"/>
      <c r="AB61" s="37"/>
      <c r="AC61" s="37"/>
      <c r="AD61" s="44" t="s">
        <v>31</v>
      </c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33">
        <f>120000-101943.55</f>
        <v>18056.449999999997</v>
      </c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>
        <f>AR61+AY61</f>
        <v>18056.449999999997</v>
      </c>
      <c r="BG61" s="33"/>
      <c r="BH61" s="33"/>
      <c r="BI61" s="33"/>
      <c r="BJ61" s="33"/>
      <c r="BK61" s="33"/>
      <c r="BL61" s="33"/>
    </row>
    <row r="62" spans="1:64" ht="15" customHeight="1">
      <c r="A62" s="111"/>
      <c r="B62" s="112"/>
      <c r="C62" s="38" t="s">
        <v>77</v>
      </c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7" t="s">
        <v>102</v>
      </c>
      <c r="AA62" s="37"/>
      <c r="AB62" s="37"/>
      <c r="AC62" s="37"/>
      <c r="AD62" s="44" t="s">
        <v>31</v>
      </c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33">
        <f>AQ42</f>
        <v>155161.65</v>
      </c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3"/>
      <c r="BD62" s="33"/>
      <c r="BE62" s="33"/>
      <c r="BF62" s="33">
        <f>AR62+AY62</f>
        <v>155161.65</v>
      </c>
      <c r="BG62" s="33"/>
      <c r="BH62" s="33"/>
      <c r="BI62" s="33"/>
      <c r="BJ62" s="33"/>
      <c r="BK62" s="33"/>
      <c r="BL62" s="33"/>
    </row>
    <row r="63" spans="1:64" ht="14.25" customHeight="1">
      <c r="A63" s="111">
        <v>2</v>
      </c>
      <c r="B63" s="112"/>
      <c r="C63" s="49" t="s">
        <v>23</v>
      </c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37"/>
      <c r="AA63" s="37"/>
      <c r="AB63" s="37"/>
      <c r="AC63" s="37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/>
      <c r="BF63" s="33"/>
      <c r="BG63" s="33"/>
      <c r="BH63" s="33"/>
      <c r="BI63" s="33"/>
      <c r="BJ63" s="33"/>
      <c r="BK63" s="33"/>
      <c r="BL63" s="33"/>
    </row>
    <row r="64" spans="1:66" ht="13.5" customHeight="1">
      <c r="A64" s="111"/>
      <c r="B64" s="112"/>
      <c r="C64" s="38" t="s">
        <v>80</v>
      </c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7" t="s">
        <v>33</v>
      </c>
      <c r="AA64" s="37"/>
      <c r="AB64" s="37"/>
      <c r="AC64" s="37"/>
      <c r="AD64" s="44" t="s">
        <v>73</v>
      </c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>
        <f>AR65+AR66</f>
        <v>94</v>
      </c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/>
      <c r="BF64" s="44">
        <f aca="true" t="shared" si="0" ref="BF64:BF69">AR64+AY64</f>
        <v>94</v>
      </c>
      <c r="BG64" s="44"/>
      <c r="BH64" s="44"/>
      <c r="BI64" s="44"/>
      <c r="BJ64" s="44"/>
      <c r="BK64" s="44"/>
      <c r="BL64" s="44"/>
      <c r="BN64" s="1" t="s">
        <v>98</v>
      </c>
    </row>
    <row r="65" spans="1:65" ht="13.5" customHeight="1">
      <c r="A65" s="111"/>
      <c r="B65" s="112"/>
      <c r="C65" s="38" t="s">
        <v>81</v>
      </c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7"/>
      <c r="AA65" s="37"/>
      <c r="AB65" s="37"/>
      <c r="AC65" s="37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P65" s="44"/>
      <c r="AQ65" s="44"/>
      <c r="AR65" s="44">
        <f>37+16</f>
        <v>53</v>
      </c>
      <c r="AS65" s="44"/>
      <c r="AT65" s="44"/>
      <c r="AU65" s="44"/>
      <c r="AV65" s="44"/>
      <c r="AW65" s="44"/>
      <c r="AX65" s="44"/>
      <c r="AY65" s="44"/>
      <c r="AZ65" s="44"/>
      <c r="BA65" s="44"/>
      <c r="BB65" s="44"/>
      <c r="BC65" s="44"/>
      <c r="BD65" s="44"/>
      <c r="BE65" s="44"/>
      <c r="BF65" s="44">
        <f t="shared" si="0"/>
        <v>53</v>
      </c>
      <c r="BG65" s="44"/>
      <c r="BH65" s="44"/>
      <c r="BI65" s="44"/>
      <c r="BJ65" s="44"/>
      <c r="BK65" s="44"/>
      <c r="BL65" s="44"/>
      <c r="BM65" s="21"/>
    </row>
    <row r="66" spans="1:65" ht="13.5" customHeight="1">
      <c r="A66" s="111"/>
      <c r="B66" s="112"/>
      <c r="C66" s="38" t="s">
        <v>75</v>
      </c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7"/>
      <c r="AA66" s="37"/>
      <c r="AB66" s="37"/>
      <c r="AC66" s="37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44"/>
      <c r="AQ66" s="44"/>
      <c r="AR66" s="44">
        <f>22+19</f>
        <v>41</v>
      </c>
      <c r="AS66" s="44"/>
      <c r="AT66" s="44"/>
      <c r="AU66" s="44"/>
      <c r="AV66" s="44"/>
      <c r="AW66" s="44"/>
      <c r="AX66" s="44"/>
      <c r="AY66" s="44"/>
      <c r="AZ66" s="44"/>
      <c r="BA66" s="44"/>
      <c r="BB66" s="44"/>
      <c r="BC66" s="44"/>
      <c r="BD66" s="44"/>
      <c r="BE66" s="44"/>
      <c r="BF66" s="44">
        <f t="shared" si="0"/>
        <v>41</v>
      </c>
      <c r="BG66" s="44"/>
      <c r="BH66" s="44"/>
      <c r="BI66" s="44"/>
      <c r="BJ66" s="44"/>
      <c r="BK66" s="44"/>
      <c r="BL66" s="44"/>
      <c r="BM66" s="21"/>
    </row>
    <row r="67" spans="1:70" ht="14.25" customHeight="1">
      <c r="A67" s="111"/>
      <c r="B67" s="112"/>
      <c r="C67" s="38" t="s">
        <v>82</v>
      </c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7" t="s">
        <v>33</v>
      </c>
      <c r="AA67" s="37"/>
      <c r="AB67" s="37"/>
      <c r="AC67" s="37"/>
      <c r="AD67" s="44" t="s">
        <v>74</v>
      </c>
      <c r="AE67" s="44"/>
      <c r="AF67" s="44"/>
      <c r="AG67" s="44"/>
      <c r="AH67" s="44"/>
      <c r="AI67" s="44"/>
      <c r="AJ67" s="44"/>
      <c r="AK67" s="44"/>
      <c r="AL67" s="44"/>
      <c r="AM67" s="44"/>
      <c r="AN67" s="44"/>
      <c r="AO67" s="44"/>
      <c r="AP67" s="44"/>
      <c r="AQ67" s="44"/>
      <c r="AR67" s="44">
        <f>AR68+AR69</f>
        <v>29</v>
      </c>
      <c r="AS67" s="44"/>
      <c r="AT67" s="44"/>
      <c r="AU67" s="44"/>
      <c r="AV67" s="44"/>
      <c r="AW67" s="44"/>
      <c r="AX67" s="44"/>
      <c r="AY67" s="44"/>
      <c r="AZ67" s="44"/>
      <c r="BA67" s="44"/>
      <c r="BB67" s="44"/>
      <c r="BC67" s="44"/>
      <c r="BD67" s="44"/>
      <c r="BE67" s="44"/>
      <c r="BF67" s="44">
        <f t="shared" si="0"/>
        <v>29</v>
      </c>
      <c r="BG67" s="44"/>
      <c r="BH67" s="44"/>
      <c r="BI67" s="44"/>
      <c r="BJ67" s="44"/>
      <c r="BK67" s="44"/>
      <c r="BL67" s="44"/>
      <c r="BO67" s="1" t="s">
        <v>75</v>
      </c>
      <c r="BR67" s="1" t="s">
        <v>96</v>
      </c>
    </row>
    <row r="68" spans="1:64" ht="14.25" customHeight="1">
      <c r="A68" s="111"/>
      <c r="B68" s="112"/>
      <c r="C68" s="38" t="s">
        <v>81</v>
      </c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7"/>
      <c r="AA68" s="37"/>
      <c r="AB68" s="37"/>
      <c r="AC68" s="37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  <c r="AO68" s="44"/>
      <c r="AP68" s="44"/>
      <c r="AQ68" s="44"/>
      <c r="AR68" s="44">
        <v>27</v>
      </c>
      <c r="AS68" s="44"/>
      <c r="AT68" s="44"/>
      <c r="AU68" s="44"/>
      <c r="AV68" s="44"/>
      <c r="AW68" s="44"/>
      <c r="AX68" s="44"/>
      <c r="AY68" s="44"/>
      <c r="AZ68" s="44"/>
      <c r="BA68" s="44"/>
      <c r="BB68" s="44"/>
      <c r="BC68" s="44"/>
      <c r="BD68" s="44"/>
      <c r="BE68" s="44"/>
      <c r="BF68" s="44">
        <f t="shared" si="0"/>
        <v>27</v>
      </c>
      <c r="BG68" s="44"/>
      <c r="BH68" s="44"/>
      <c r="BI68" s="44"/>
      <c r="BJ68" s="44"/>
      <c r="BK68" s="44"/>
      <c r="BL68" s="44"/>
    </row>
    <row r="69" spans="1:64" ht="14.25" customHeight="1">
      <c r="A69" s="111"/>
      <c r="B69" s="112"/>
      <c r="C69" s="38" t="s">
        <v>75</v>
      </c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7"/>
      <c r="AA69" s="37"/>
      <c r="AB69" s="37"/>
      <c r="AC69" s="37"/>
      <c r="AD69" s="44"/>
      <c r="AE69" s="44"/>
      <c r="AF69" s="44"/>
      <c r="AG69" s="44"/>
      <c r="AH69" s="44"/>
      <c r="AI69" s="44"/>
      <c r="AJ69" s="44"/>
      <c r="AK69" s="44"/>
      <c r="AL69" s="44"/>
      <c r="AM69" s="44"/>
      <c r="AN69" s="44"/>
      <c r="AO69" s="44"/>
      <c r="AP69" s="44"/>
      <c r="AQ69" s="44"/>
      <c r="AR69" s="44">
        <v>2</v>
      </c>
      <c r="AS69" s="44"/>
      <c r="AT69" s="44"/>
      <c r="AU69" s="44"/>
      <c r="AV69" s="44"/>
      <c r="AW69" s="44"/>
      <c r="AX69" s="44"/>
      <c r="AY69" s="44"/>
      <c r="AZ69" s="44"/>
      <c r="BA69" s="44"/>
      <c r="BB69" s="44"/>
      <c r="BC69" s="44"/>
      <c r="BD69" s="44"/>
      <c r="BE69" s="44"/>
      <c r="BF69" s="44">
        <f t="shared" si="0"/>
        <v>2</v>
      </c>
      <c r="BG69" s="44"/>
      <c r="BH69" s="44"/>
      <c r="BI69" s="44"/>
      <c r="BJ69" s="44"/>
      <c r="BK69" s="44"/>
      <c r="BL69" s="44"/>
    </row>
    <row r="70" spans="1:70" ht="17.25" customHeight="1">
      <c r="A70" s="111">
        <v>3</v>
      </c>
      <c r="B70" s="112"/>
      <c r="C70" s="49" t="s">
        <v>24</v>
      </c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37"/>
      <c r="AA70" s="37"/>
      <c r="AB70" s="37"/>
      <c r="AC70" s="37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  <c r="AO70" s="44"/>
      <c r="AP70" s="44"/>
      <c r="AQ70" s="44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/>
      <c r="BF70" s="33"/>
      <c r="BG70" s="33"/>
      <c r="BH70" s="33"/>
      <c r="BI70" s="33"/>
      <c r="BJ70" s="33"/>
      <c r="BK70" s="33"/>
      <c r="BL70" s="33"/>
      <c r="BO70" s="1" t="s">
        <v>76</v>
      </c>
      <c r="BR70" s="1" t="s">
        <v>97</v>
      </c>
    </row>
    <row r="71" spans="1:64" ht="28.5" customHeight="1">
      <c r="A71" s="111"/>
      <c r="B71" s="112"/>
      <c r="C71" s="38" t="s">
        <v>86</v>
      </c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7" t="s">
        <v>102</v>
      </c>
      <c r="AA71" s="37"/>
      <c r="AB71" s="37"/>
      <c r="AC71" s="37"/>
      <c r="AD71" s="44" t="s">
        <v>79</v>
      </c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AO71" s="44"/>
      <c r="AP71" s="44"/>
      <c r="AQ71" s="44"/>
      <c r="AR71" s="33">
        <f>AR59/AR64</f>
        <v>863.9040425531914</v>
      </c>
      <c r="AS71" s="33"/>
      <c r="AT71" s="33"/>
      <c r="AU71" s="33"/>
      <c r="AV71" s="33"/>
      <c r="AW71" s="33"/>
      <c r="AX71" s="33"/>
      <c r="AY71" s="33"/>
      <c r="AZ71" s="33"/>
      <c r="BA71" s="33"/>
      <c r="BB71" s="33"/>
      <c r="BC71" s="33"/>
      <c r="BD71" s="33"/>
      <c r="BE71" s="33"/>
      <c r="BF71" s="33">
        <f>BF59/BF64</f>
        <v>863.9040425531914</v>
      </c>
      <c r="BG71" s="33"/>
      <c r="BH71" s="33"/>
      <c r="BI71" s="33"/>
      <c r="BJ71" s="33"/>
      <c r="BK71" s="33"/>
      <c r="BL71" s="33"/>
    </row>
    <row r="72" spans="1:64" ht="15.75" customHeight="1">
      <c r="A72" s="111"/>
      <c r="B72" s="112"/>
      <c r="C72" s="34" t="s">
        <v>78</v>
      </c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6"/>
      <c r="Z72" s="37" t="s">
        <v>102</v>
      </c>
      <c r="AA72" s="37"/>
      <c r="AB72" s="37"/>
      <c r="AC72" s="37"/>
      <c r="AD72" s="44" t="s">
        <v>79</v>
      </c>
      <c r="AE72" s="44"/>
      <c r="AF72" s="44"/>
      <c r="AG72" s="44"/>
      <c r="AH72" s="44"/>
      <c r="AI72" s="44"/>
      <c r="AJ72" s="44"/>
      <c r="AK72" s="44"/>
      <c r="AL72" s="44"/>
      <c r="AM72" s="44"/>
      <c r="AN72" s="44"/>
      <c r="AO72" s="44"/>
      <c r="AP72" s="44"/>
      <c r="AQ72" s="44"/>
      <c r="AR72" s="33">
        <f>AR62/AR67</f>
        <v>5350.401724137931</v>
      </c>
      <c r="AS72" s="33"/>
      <c r="AT72" s="33"/>
      <c r="AU72" s="33"/>
      <c r="AV72" s="33"/>
      <c r="AW72" s="33"/>
      <c r="AX72" s="33"/>
      <c r="AY72" s="33"/>
      <c r="AZ72" s="33"/>
      <c r="BA72" s="33"/>
      <c r="BB72" s="33"/>
      <c r="BC72" s="33"/>
      <c r="BD72" s="33"/>
      <c r="BE72" s="33"/>
      <c r="BF72" s="33">
        <f>BF62/BF67</f>
        <v>5350.401724137931</v>
      </c>
      <c r="BG72" s="33"/>
      <c r="BH72" s="33"/>
      <c r="BI72" s="33"/>
      <c r="BJ72" s="33"/>
      <c r="BK72" s="33"/>
      <c r="BL72" s="33"/>
    </row>
    <row r="73" spans="1:64" ht="15.75" customHeight="1">
      <c r="A73" s="111">
        <v>4</v>
      </c>
      <c r="B73" s="112"/>
      <c r="C73" s="48" t="s">
        <v>25</v>
      </c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37"/>
      <c r="AA73" s="37"/>
      <c r="AB73" s="37"/>
      <c r="AC73" s="37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  <c r="AY73" s="33"/>
      <c r="AZ73" s="33"/>
      <c r="BA73" s="33"/>
      <c r="BB73" s="33"/>
      <c r="BC73" s="33"/>
      <c r="BD73" s="33"/>
      <c r="BE73" s="33"/>
      <c r="BF73" s="33"/>
      <c r="BG73" s="33"/>
      <c r="BH73" s="33"/>
      <c r="BI73" s="33"/>
      <c r="BJ73" s="33"/>
      <c r="BK73" s="33"/>
      <c r="BL73" s="33"/>
    </row>
    <row r="74" spans="1:64" ht="27.75" customHeight="1">
      <c r="A74" s="111"/>
      <c r="B74" s="112"/>
      <c r="C74" s="46" t="s">
        <v>87</v>
      </c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37" t="s">
        <v>28</v>
      </c>
      <c r="AA74" s="37"/>
      <c r="AB74" s="37"/>
      <c r="AC74" s="37"/>
      <c r="AD74" s="33" t="s">
        <v>79</v>
      </c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>
        <f>AR64/174*100-100</f>
        <v>-45.97701149425287</v>
      </c>
      <c r="AS74" s="33"/>
      <c r="AT74" s="33"/>
      <c r="AU74" s="33"/>
      <c r="AV74" s="33"/>
      <c r="AW74" s="33"/>
      <c r="AX74" s="33"/>
      <c r="AY74" s="33"/>
      <c r="AZ74" s="33"/>
      <c r="BA74" s="33"/>
      <c r="BB74" s="33"/>
      <c r="BC74" s="33"/>
      <c r="BD74" s="33"/>
      <c r="BE74" s="33"/>
      <c r="BF74" s="33">
        <f>BF64/174*100-100</f>
        <v>-45.97701149425287</v>
      </c>
      <c r="BG74" s="33"/>
      <c r="BH74" s="33"/>
      <c r="BI74" s="33"/>
      <c r="BJ74" s="33"/>
      <c r="BK74" s="33"/>
      <c r="BL74" s="33"/>
    </row>
    <row r="75" spans="1:64" ht="17.25" customHeight="1">
      <c r="A75" s="111"/>
      <c r="B75" s="112"/>
      <c r="C75" s="38" t="s">
        <v>81</v>
      </c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7" t="s">
        <v>28</v>
      </c>
      <c r="AA75" s="37"/>
      <c r="AB75" s="37"/>
      <c r="AC75" s="37"/>
      <c r="AD75" s="33" t="s">
        <v>79</v>
      </c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>
        <f>AR65/67*100-100</f>
        <v>-20.895522388059703</v>
      </c>
      <c r="AS75" s="33"/>
      <c r="AT75" s="33"/>
      <c r="AU75" s="33"/>
      <c r="AV75" s="33"/>
      <c r="AW75" s="33"/>
      <c r="AX75" s="33"/>
      <c r="AY75" s="33"/>
      <c r="AZ75" s="33"/>
      <c r="BA75" s="33"/>
      <c r="BB75" s="33"/>
      <c r="BC75" s="33"/>
      <c r="BD75" s="33"/>
      <c r="BE75" s="33"/>
      <c r="BF75" s="33">
        <f>BF65/67*100-100</f>
        <v>-20.895522388059703</v>
      </c>
      <c r="BG75" s="33"/>
      <c r="BH75" s="33"/>
      <c r="BI75" s="33"/>
      <c r="BJ75" s="33"/>
      <c r="BK75" s="33"/>
      <c r="BL75" s="33"/>
    </row>
    <row r="76" spans="1:64" ht="16.5" customHeight="1">
      <c r="A76" s="111"/>
      <c r="B76" s="112"/>
      <c r="C76" s="38" t="s">
        <v>75</v>
      </c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7" t="s">
        <v>28</v>
      </c>
      <c r="AA76" s="37"/>
      <c r="AB76" s="37"/>
      <c r="AC76" s="37"/>
      <c r="AD76" s="33" t="s">
        <v>79</v>
      </c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3">
        <f>AR66/107*100-100</f>
        <v>-61.68224299065421</v>
      </c>
      <c r="AS76" s="33"/>
      <c r="AT76" s="33"/>
      <c r="AU76" s="33"/>
      <c r="AV76" s="33"/>
      <c r="AW76" s="33"/>
      <c r="AX76" s="33"/>
      <c r="AY76" s="33"/>
      <c r="AZ76" s="33"/>
      <c r="BA76" s="33"/>
      <c r="BB76" s="33"/>
      <c r="BC76" s="33"/>
      <c r="BD76" s="33"/>
      <c r="BE76" s="33"/>
      <c r="BF76" s="33">
        <f>BF66/107*100-100</f>
        <v>-61.68224299065421</v>
      </c>
      <c r="BG76" s="33"/>
      <c r="BH76" s="33"/>
      <c r="BI76" s="33"/>
      <c r="BJ76" s="33"/>
      <c r="BK76" s="33"/>
      <c r="BL76" s="33"/>
    </row>
    <row r="77" spans="1:64" ht="30.75" customHeight="1">
      <c r="A77" s="111"/>
      <c r="B77" s="112"/>
      <c r="C77" s="46" t="s">
        <v>88</v>
      </c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37" t="s">
        <v>28</v>
      </c>
      <c r="AA77" s="37"/>
      <c r="AB77" s="37"/>
      <c r="AC77" s="37"/>
      <c r="AD77" s="33" t="s">
        <v>79</v>
      </c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>
        <f>AR67/38*100-100</f>
        <v>-23.68421052631578</v>
      </c>
      <c r="AS77" s="33"/>
      <c r="AT77" s="33"/>
      <c r="AU77" s="33"/>
      <c r="AV77" s="33"/>
      <c r="AW77" s="33"/>
      <c r="AX77" s="33"/>
      <c r="AY77" s="33"/>
      <c r="AZ77" s="33"/>
      <c r="BA77" s="33"/>
      <c r="BB77" s="33"/>
      <c r="BC77" s="33"/>
      <c r="BD77" s="33"/>
      <c r="BE77" s="33"/>
      <c r="BF77" s="33">
        <f>BF67/38*100-100</f>
        <v>-23.68421052631578</v>
      </c>
      <c r="BG77" s="33"/>
      <c r="BH77" s="33"/>
      <c r="BI77" s="33"/>
      <c r="BJ77" s="33"/>
      <c r="BK77" s="33"/>
      <c r="BL77" s="33"/>
    </row>
    <row r="78" spans="1:64" ht="17.25" customHeight="1">
      <c r="A78" s="111"/>
      <c r="B78" s="112"/>
      <c r="C78" s="38" t="s">
        <v>81</v>
      </c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7" t="s">
        <v>28</v>
      </c>
      <c r="AA78" s="37"/>
      <c r="AB78" s="37"/>
      <c r="AC78" s="37"/>
      <c r="AD78" s="33" t="s">
        <v>79</v>
      </c>
      <c r="AE78" s="33"/>
      <c r="AF78" s="33"/>
      <c r="AG78" s="33"/>
      <c r="AH78" s="33"/>
      <c r="AI78" s="33"/>
      <c r="AJ78" s="33"/>
      <c r="AK78" s="33"/>
      <c r="AL78" s="33"/>
      <c r="AM78" s="33"/>
      <c r="AN78" s="33"/>
      <c r="AO78" s="33"/>
      <c r="AP78" s="33"/>
      <c r="AQ78" s="33"/>
      <c r="AR78" s="33">
        <f>AR68/30*100-100</f>
        <v>-10</v>
      </c>
      <c r="AS78" s="33"/>
      <c r="AT78" s="33"/>
      <c r="AU78" s="33"/>
      <c r="AV78" s="33"/>
      <c r="AW78" s="33"/>
      <c r="AX78" s="33"/>
      <c r="AY78" s="33"/>
      <c r="AZ78" s="33"/>
      <c r="BA78" s="33"/>
      <c r="BB78" s="33"/>
      <c r="BC78" s="33"/>
      <c r="BD78" s="33"/>
      <c r="BE78" s="33"/>
      <c r="BF78" s="33">
        <f>BF68/30*100-100</f>
        <v>-10</v>
      </c>
      <c r="BG78" s="33"/>
      <c r="BH78" s="33"/>
      <c r="BI78" s="33"/>
      <c r="BJ78" s="33"/>
      <c r="BK78" s="33"/>
      <c r="BL78" s="33"/>
    </row>
    <row r="79" spans="1:64" ht="17.25" customHeight="1">
      <c r="A79" s="113"/>
      <c r="B79" s="114"/>
      <c r="C79" s="38" t="s">
        <v>75</v>
      </c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9"/>
      <c r="X79" s="39"/>
      <c r="Y79" s="39"/>
      <c r="Z79" s="47" t="s">
        <v>28</v>
      </c>
      <c r="AA79" s="47"/>
      <c r="AB79" s="47"/>
      <c r="AC79" s="47"/>
      <c r="AD79" s="45" t="s">
        <v>79</v>
      </c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>
        <f>AR69/8*100-100</f>
        <v>-75</v>
      </c>
      <c r="AS79" s="45"/>
      <c r="AT79" s="45"/>
      <c r="AU79" s="45"/>
      <c r="AV79" s="45"/>
      <c r="AW79" s="45"/>
      <c r="AX79" s="45"/>
      <c r="AY79" s="45"/>
      <c r="AZ79" s="45"/>
      <c r="BA79" s="45"/>
      <c r="BB79" s="45"/>
      <c r="BC79" s="45"/>
      <c r="BD79" s="45"/>
      <c r="BE79" s="45"/>
      <c r="BF79" s="45">
        <f>BF69/8*100-100</f>
        <v>-75</v>
      </c>
      <c r="BG79" s="45"/>
      <c r="BH79" s="33"/>
      <c r="BI79" s="33"/>
      <c r="BJ79" s="33"/>
      <c r="BK79" s="33"/>
      <c r="BL79" s="33"/>
    </row>
    <row r="80" spans="1:64" ht="14.25" customHeight="1">
      <c r="A80" s="5"/>
      <c r="B80" s="5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6"/>
      <c r="X80" s="26"/>
      <c r="Y80" s="26"/>
      <c r="Z80" s="26"/>
      <c r="AA80" s="26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8"/>
      <c r="BB80" s="28"/>
      <c r="BC80" s="28"/>
      <c r="BD80" s="28"/>
      <c r="BE80" s="28"/>
      <c r="BF80" s="28"/>
      <c r="BG80" s="28"/>
      <c r="BH80" s="23"/>
      <c r="BI80" s="23"/>
      <c r="BJ80" s="23"/>
      <c r="BK80" s="23"/>
      <c r="BL80" s="23"/>
    </row>
    <row r="81" spans="1:59" ht="33" customHeight="1">
      <c r="A81" s="82" t="s">
        <v>29</v>
      </c>
      <c r="B81" s="82"/>
      <c r="C81" s="82"/>
      <c r="D81" s="82"/>
      <c r="E81" s="82"/>
      <c r="F81" s="82"/>
      <c r="G81" s="82"/>
      <c r="H81" s="82"/>
      <c r="I81" s="82"/>
      <c r="J81" s="82"/>
      <c r="K81" s="82"/>
      <c r="L81" s="82"/>
      <c r="M81" s="82"/>
      <c r="N81" s="82"/>
      <c r="O81" s="82"/>
      <c r="P81" s="82"/>
      <c r="Q81" s="82"/>
      <c r="R81" s="82"/>
      <c r="S81" s="82"/>
      <c r="T81" s="82"/>
      <c r="U81" s="82"/>
      <c r="V81" s="82"/>
      <c r="W81" s="107"/>
      <c r="X81" s="107"/>
      <c r="Y81" s="107"/>
      <c r="Z81" s="107"/>
      <c r="AA81" s="107"/>
      <c r="AB81" s="107"/>
      <c r="AC81" s="107"/>
      <c r="AD81" s="107"/>
      <c r="AE81" s="107"/>
      <c r="AF81" s="107"/>
      <c r="AG81" s="107"/>
      <c r="AH81" s="107"/>
      <c r="AI81" s="107"/>
      <c r="AJ81" s="107"/>
      <c r="AK81" s="107"/>
      <c r="AL81" s="107"/>
      <c r="AM81" s="107"/>
      <c r="AN81" s="4"/>
      <c r="AO81" s="107" t="s">
        <v>27</v>
      </c>
      <c r="AP81" s="107"/>
      <c r="AQ81" s="107"/>
      <c r="AR81" s="107"/>
      <c r="AS81" s="107"/>
      <c r="AT81" s="107"/>
      <c r="AU81" s="107"/>
      <c r="AV81" s="107"/>
      <c r="AW81" s="107"/>
      <c r="AX81" s="107"/>
      <c r="AY81" s="107"/>
      <c r="AZ81" s="107"/>
      <c r="BA81" s="107"/>
      <c r="BB81" s="107"/>
      <c r="BC81" s="107"/>
      <c r="BD81" s="107"/>
      <c r="BE81" s="107"/>
      <c r="BF81" s="107"/>
      <c r="BG81" s="107"/>
    </row>
    <row r="82" spans="23:59" ht="12.75">
      <c r="W82" s="108" t="s">
        <v>14</v>
      </c>
      <c r="X82" s="108"/>
      <c r="Y82" s="108"/>
      <c r="Z82" s="108"/>
      <c r="AA82" s="108"/>
      <c r="AB82" s="108"/>
      <c r="AC82" s="108"/>
      <c r="AD82" s="108"/>
      <c r="AE82" s="108"/>
      <c r="AF82" s="108"/>
      <c r="AG82" s="108"/>
      <c r="AH82" s="108"/>
      <c r="AI82" s="108"/>
      <c r="AJ82" s="108"/>
      <c r="AK82" s="108"/>
      <c r="AL82" s="108"/>
      <c r="AM82" s="108"/>
      <c r="AO82" s="108" t="s">
        <v>15</v>
      </c>
      <c r="AP82" s="108"/>
      <c r="AQ82" s="108"/>
      <c r="AR82" s="108"/>
      <c r="AS82" s="108"/>
      <c r="AT82" s="108"/>
      <c r="AU82" s="108"/>
      <c r="AV82" s="108"/>
      <c r="AW82" s="108"/>
      <c r="AX82" s="108"/>
      <c r="AY82" s="108"/>
      <c r="AZ82" s="108"/>
      <c r="BA82" s="108"/>
      <c r="BB82" s="108"/>
      <c r="BC82" s="108"/>
      <c r="BD82" s="108"/>
      <c r="BE82" s="108"/>
      <c r="BF82" s="108"/>
      <c r="BG82" s="108"/>
    </row>
    <row r="83" spans="1:6" ht="15.75" customHeight="1">
      <c r="A83" s="82" t="s">
        <v>30</v>
      </c>
      <c r="B83" s="82"/>
      <c r="C83" s="82"/>
      <c r="D83" s="82"/>
      <c r="E83" s="82"/>
      <c r="F83" s="82"/>
    </row>
    <row r="85" ht="15">
      <c r="B85" s="24" t="s">
        <v>92</v>
      </c>
    </row>
    <row r="86" spans="1:59" ht="24.75" customHeight="1">
      <c r="A86" s="82" t="s">
        <v>34</v>
      </c>
      <c r="B86" s="82"/>
      <c r="C86" s="82"/>
      <c r="D86" s="82"/>
      <c r="E86" s="82"/>
      <c r="F86" s="82"/>
      <c r="G86" s="82"/>
      <c r="H86" s="82"/>
      <c r="I86" s="82"/>
      <c r="J86" s="82"/>
      <c r="K86" s="82"/>
      <c r="L86" s="82"/>
      <c r="M86" s="82"/>
      <c r="N86" s="82"/>
      <c r="O86" s="82"/>
      <c r="P86" s="82"/>
      <c r="Q86" s="82"/>
      <c r="R86" s="82"/>
      <c r="S86" s="82"/>
      <c r="T86" s="82"/>
      <c r="U86" s="82"/>
      <c r="V86" s="106"/>
      <c r="W86" s="107"/>
      <c r="X86" s="107"/>
      <c r="Y86" s="107"/>
      <c r="Z86" s="107"/>
      <c r="AA86" s="107"/>
      <c r="AB86" s="107"/>
      <c r="AC86" s="107"/>
      <c r="AD86" s="107"/>
      <c r="AE86" s="107"/>
      <c r="AF86" s="107"/>
      <c r="AG86" s="107"/>
      <c r="AH86" s="107"/>
      <c r="AI86" s="107"/>
      <c r="AJ86" s="107"/>
      <c r="AK86" s="107"/>
      <c r="AL86" s="107"/>
      <c r="AM86" s="107"/>
      <c r="AN86" s="4"/>
      <c r="AO86" s="107" t="s">
        <v>32</v>
      </c>
      <c r="AP86" s="107"/>
      <c r="AQ86" s="107"/>
      <c r="AR86" s="107"/>
      <c r="AS86" s="107"/>
      <c r="AT86" s="107"/>
      <c r="AU86" s="107"/>
      <c r="AV86" s="107"/>
      <c r="AW86" s="107"/>
      <c r="AX86" s="107"/>
      <c r="AY86" s="107"/>
      <c r="AZ86" s="107"/>
      <c r="BA86" s="107"/>
      <c r="BB86" s="107"/>
      <c r="BC86" s="107"/>
      <c r="BD86" s="107"/>
      <c r="BE86" s="107"/>
      <c r="BF86" s="107"/>
      <c r="BG86" s="107"/>
    </row>
    <row r="87" spans="23:59" ht="12.75">
      <c r="W87" s="108" t="s">
        <v>14</v>
      </c>
      <c r="X87" s="108"/>
      <c r="Y87" s="108"/>
      <c r="Z87" s="108"/>
      <c r="AA87" s="108"/>
      <c r="AB87" s="108"/>
      <c r="AC87" s="108"/>
      <c r="AD87" s="108"/>
      <c r="AE87" s="108"/>
      <c r="AF87" s="108"/>
      <c r="AG87" s="108"/>
      <c r="AH87" s="108"/>
      <c r="AI87" s="108"/>
      <c r="AJ87" s="108"/>
      <c r="AK87" s="108"/>
      <c r="AL87" s="108"/>
      <c r="AM87" s="108"/>
      <c r="AO87" s="108" t="s">
        <v>15</v>
      </c>
      <c r="AP87" s="108"/>
      <c r="AQ87" s="108"/>
      <c r="AR87" s="108"/>
      <c r="AS87" s="108"/>
      <c r="AT87" s="108"/>
      <c r="AU87" s="108"/>
      <c r="AV87" s="108"/>
      <c r="AW87" s="108"/>
      <c r="AX87" s="108"/>
      <c r="AY87" s="108"/>
      <c r="AZ87" s="108"/>
      <c r="BA87" s="108"/>
      <c r="BB87" s="108"/>
      <c r="BC87" s="108"/>
      <c r="BD87" s="108"/>
      <c r="BE87" s="108"/>
      <c r="BF87" s="108"/>
      <c r="BG87" s="108"/>
    </row>
    <row r="88" spans="1:59" ht="12.75">
      <c r="A88" s="5"/>
      <c r="B88" s="5"/>
      <c r="C88" s="25" t="s">
        <v>93</v>
      </c>
      <c r="D88" s="25"/>
      <c r="E88" s="25"/>
      <c r="F88" s="5"/>
      <c r="G88" s="5"/>
      <c r="H88" s="5"/>
      <c r="I88" s="31"/>
      <c r="J88" s="32"/>
      <c r="K88" s="32"/>
      <c r="L88" s="32"/>
      <c r="M88" s="32"/>
      <c r="N88" s="32"/>
      <c r="O88" s="32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</row>
    <row r="90" ht="12.75">
      <c r="E90" s="1" t="s">
        <v>61</v>
      </c>
    </row>
  </sheetData>
  <sheetProtection/>
  <mergeCells count="300">
    <mergeCell ref="A86:V86"/>
    <mergeCell ref="W86:AM86"/>
    <mergeCell ref="AO86:BG86"/>
    <mergeCell ref="W87:AM87"/>
    <mergeCell ref="AO87:BG87"/>
    <mergeCell ref="A81:V81"/>
    <mergeCell ref="W81:AM81"/>
    <mergeCell ref="AO81:BG81"/>
    <mergeCell ref="W82:AM82"/>
    <mergeCell ref="AO82:BG82"/>
    <mergeCell ref="A83:F83"/>
    <mergeCell ref="AY51:BF51"/>
    <mergeCell ref="BG51:BL51"/>
    <mergeCell ref="BG48:BL48"/>
    <mergeCell ref="AQ49:AX49"/>
    <mergeCell ref="AY49:BF49"/>
    <mergeCell ref="BG49:BL49"/>
    <mergeCell ref="A53:BL53"/>
    <mergeCell ref="AY50:BF50"/>
    <mergeCell ref="BG50:BL50"/>
    <mergeCell ref="AQ40:AX40"/>
    <mergeCell ref="A43:C43"/>
    <mergeCell ref="A42:C42"/>
    <mergeCell ref="D42:AP42"/>
    <mergeCell ref="AQ42:AX42"/>
    <mergeCell ref="AD56:AQ56"/>
    <mergeCell ref="AR56:AX56"/>
    <mergeCell ref="A51:AP51"/>
    <mergeCell ref="AY48:BF48"/>
    <mergeCell ref="D47:AP47"/>
    <mergeCell ref="D50:AP50"/>
    <mergeCell ref="A48:C48"/>
    <mergeCell ref="D48:AP48"/>
    <mergeCell ref="A56:B56"/>
    <mergeCell ref="AQ51:AX51"/>
    <mergeCell ref="AY56:BE56"/>
    <mergeCell ref="Z56:AC56"/>
    <mergeCell ref="A34:C34"/>
    <mergeCell ref="D34:BL34"/>
    <mergeCell ref="A37:BL37"/>
    <mergeCell ref="A49:C49"/>
    <mergeCell ref="A50:C50"/>
    <mergeCell ref="AQ47:AX47"/>
    <mergeCell ref="AQ50:AX50"/>
    <mergeCell ref="D39:AP39"/>
    <mergeCell ref="D40:AP40"/>
    <mergeCell ref="D41:AP41"/>
    <mergeCell ref="A28:K28"/>
    <mergeCell ref="L28:BL28"/>
    <mergeCell ref="A30:BL30"/>
    <mergeCell ref="AY43:BF43"/>
    <mergeCell ref="AQ43:AX43"/>
    <mergeCell ref="D43:AP43"/>
    <mergeCell ref="A35:C35"/>
    <mergeCell ref="D35:BL35"/>
    <mergeCell ref="A32:C32"/>
    <mergeCell ref="D32:BL32"/>
    <mergeCell ref="B12:I12"/>
    <mergeCell ref="B11:I11"/>
    <mergeCell ref="B13:I13"/>
    <mergeCell ref="J12:BF12"/>
    <mergeCell ref="J11:BF11"/>
    <mergeCell ref="J13:BF13"/>
    <mergeCell ref="A20:BL20"/>
    <mergeCell ref="U16:BF16"/>
    <mergeCell ref="B16:G16"/>
    <mergeCell ref="H16:N16"/>
    <mergeCell ref="B15:G15"/>
    <mergeCell ref="H15:N15"/>
    <mergeCell ref="BG15:BL15"/>
    <mergeCell ref="BH17:BL17"/>
    <mergeCell ref="BG16:BL16"/>
    <mergeCell ref="AS1:BL1"/>
    <mergeCell ref="BG11:BL11"/>
    <mergeCell ref="BG12:BL12"/>
    <mergeCell ref="AO6:BF6"/>
    <mergeCell ref="BG13:BL13"/>
    <mergeCell ref="BG14:BL14"/>
    <mergeCell ref="AO3:BL3"/>
    <mergeCell ref="AO4:BL4"/>
    <mergeCell ref="AO7:BF7"/>
    <mergeCell ref="J14:BF14"/>
    <mergeCell ref="B14:I14"/>
    <mergeCell ref="Z17:AM17"/>
    <mergeCell ref="AR17:BC17"/>
    <mergeCell ref="BD17:BG17"/>
    <mergeCell ref="A17:T17"/>
    <mergeCell ref="O15:T15"/>
    <mergeCell ref="O16:T16"/>
    <mergeCell ref="U15:BF15"/>
    <mergeCell ref="AN17:AQ17"/>
    <mergeCell ref="A22:C22"/>
    <mergeCell ref="A23:C23"/>
    <mergeCell ref="A25:C25"/>
    <mergeCell ref="D22:BL22"/>
    <mergeCell ref="BG39:BL39"/>
    <mergeCell ref="A54:BL54"/>
    <mergeCell ref="AQ39:AX39"/>
    <mergeCell ref="A26:C26"/>
    <mergeCell ref="D26:BL26"/>
    <mergeCell ref="D33:BL33"/>
    <mergeCell ref="AY40:BF40"/>
    <mergeCell ref="A18:BL18"/>
    <mergeCell ref="A19:BL19"/>
    <mergeCell ref="D23:BL23"/>
    <mergeCell ref="D25:BL25"/>
    <mergeCell ref="A24:C24"/>
    <mergeCell ref="D24:BL24"/>
    <mergeCell ref="A38:BL38"/>
    <mergeCell ref="A39:C39"/>
    <mergeCell ref="A33:C33"/>
    <mergeCell ref="A8:BL8"/>
    <mergeCell ref="A9:BL9"/>
    <mergeCell ref="U17:Y17"/>
    <mergeCell ref="BG40:BL40"/>
    <mergeCell ref="A41:C41"/>
    <mergeCell ref="AQ41:AX41"/>
    <mergeCell ref="AY41:BF41"/>
    <mergeCell ref="BG41:BL41"/>
    <mergeCell ref="A40:C40"/>
    <mergeCell ref="AY39:BF39"/>
    <mergeCell ref="AY42:BF42"/>
    <mergeCell ref="BG42:BL42"/>
    <mergeCell ref="D49:AP49"/>
    <mergeCell ref="BG43:BL43"/>
    <mergeCell ref="A45:BL45"/>
    <mergeCell ref="A46:BL46"/>
    <mergeCell ref="A47:C47"/>
    <mergeCell ref="BG47:BL47"/>
    <mergeCell ref="AY47:BF47"/>
    <mergeCell ref="AQ48:AX48"/>
    <mergeCell ref="C59:Y59"/>
    <mergeCell ref="Z59:AC59"/>
    <mergeCell ref="C58:Y58"/>
    <mergeCell ref="Z58:AC58"/>
    <mergeCell ref="AD58:AQ58"/>
    <mergeCell ref="AR58:AX58"/>
    <mergeCell ref="AY58:BE58"/>
    <mergeCell ref="BF56:BL56"/>
    <mergeCell ref="A57:B57"/>
    <mergeCell ref="C57:Y57"/>
    <mergeCell ref="Z57:AC57"/>
    <mergeCell ref="AD57:AQ57"/>
    <mergeCell ref="AR57:AX57"/>
    <mergeCell ref="AY57:BE57"/>
    <mergeCell ref="BF57:BL57"/>
    <mergeCell ref="C56:Y56"/>
    <mergeCell ref="BF58:BL58"/>
    <mergeCell ref="AD59:AQ59"/>
    <mergeCell ref="AR59:AX59"/>
    <mergeCell ref="AY59:BE59"/>
    <mergeCell ref="BF59:BL59"/>
    <mergeCell ref="C63:Y63"/>
    <mergeCell ref="Z63:AC63"/>
    <mergeCell ref="AD63:AQ63"/>
    <mergeCell ref="AR63:AX63"/>
    <mergeCell ref="AY63:BE63"/>
    <mergeCell ref="C64:Y64"/>
    <mergeCell ref="Z64:AC64"/>
    <mergeCell ref="AD64:AQ64"/>
    <mergeCell ref="AR64:AX64"/>
    <mergeCell ref="AY64:BE64"/>
    <mergeCell ref="BF64:BL64"/>
    <mergeCell ref="Z67:AC67"/>
    <mergeCell ref="AD67:AQ67"/>
    <mergeCell ref="AR67:AX67"/>
    <mergeCell ref="AY67:BE67"/>
    <mergeCell ref="BF67:BL67"/>
    <mergeCell ref="BF63:BL63"/>
    <mergeCell ref="AR71:AX71"/>
    <mergeCell ref="AY71:BE71"/>
    <mergeCell ref="BF71:BL71"/>
    <mergeCell ref="C70:Y70"/>
    <mergeCell ref="Z70:AC70"/>
    <mergeCell ref="AD70:AQ70"/>
    <mergeCell ref="AR70:AX70"/>
    <mergeCell ref="AY70:BE70"/>
    <mergeCell ref="BF70:BL70"/>
    <mergeCell ref="C71:Y71"/>
    <mergeCell ref="C73:Y73"/>
    <mergeCell ref="Z73:AC73"/>
    <mergeCell ref="AD73:AQ73"/>
    <mergeCell ref="AR73:AX73"/>
    <mergeCell ref="AY73:BE73"/>
    <mergeCell ref="BF73:BL73"/>
    <mergeCell ref="C74:Y74"/>
    <mergeCell ref="Z74:AC74"/>
    <mergeCell ref="AD74:AQ74"/>
    <mergeCell ref="AR74:AX74"/>
    <mergeCell ref="AY74:BE74"/>
    <mergeCell ref="BF74:BL74"/>
    <mergeCell ref="C62:Y62"/>
    <mergeCell ref="Z62:AC62"/>
    <mergeCell ref="AD62:AQ62"/>
    <mergeCell ref="AR62:AX62"/>
    <mergeCell ref="AY62:BE62"/>
    <mergeCell ref="BF62:BL62"/>
    <mergeCell ref="C65:Y65"/>
    <mergeCell ref="Z65:AC65"/>
    <mergeCell ref="AD65:AQ65"/>
    <mergeCell ref="AR65:AX65"/>
    <mergeCell ref="AY65:BE65"/>
    <mergeCell ref="BF65:BL65"/>
    <mergeCell ref="AR68:AX68"/>
    <mergeCell ref="AY68:BE68"/>
    <mergeCell ref="BF68:BL68"/>
    <mergeCell ref="C66:Y66"/>
    <mergeCell ref="Z66:AC66"/>
    <mergeCell ref="AD66:AQ66"/>
    <mergeCell ref="AR66:AX66"/>
    <mergeCell ref="AY66:BE66"/>
    <mergeCell ref="BF66:BL66"/>
    <mergeCell ref="C67:Y67"/>
    <mergeCell ref="AD72:AQ72"/>
    <mergeCell ref="Z71:AC71"/>
    <mergeCell ref="AD71:AQ71"/>
    <mergeCell ref="C68:Y68"/>
    <mergeCell ref="Z68:AC68"/>
    <mergeCell ref="AD68:AQ68"/>
    <mergeCell ref="C69:Y69"/>
    <mergeCell ref="Z69:AC69"/>
    <mergeCell ref="AD69:AQ69"/>
    <mergeCell ref="AY77:BE77"/>
    <mergeCell ref="AR69:AX69"/>
    <mergeCell ref="AY69:BE69"/>
    <mergeCell ref="BF69:BL69"/>
    <mergeCell ref="Z75:AC75"/>
    <mergeCell ref="AD75:AQ75"/>
    <mergeCell ref="AR75:AX75"/>
    <mergeCell ref="AY75:BE75"/>
    <mergeCell ref="BF75:BL75"/>
    <mergeCell ref="BF72:BL72"/>
    <mergeCell ref="AY79:BE79"/>
    <mergeCell ref="Z79:AC79"/>
    <mergeCell ref="AD79:AQ79"/>
    <mergeCell ref="BF77:BL77"/>
    <mergeCell ref="C76:Y76"/>
    <mergeCell ref="Z76:AC76"/>
    <mergeCell ref="AD76:AQ76"/>
    <mergeCell ref="AR76:AX76"/>
    <mergeCell ref="AY76:BE76"/>
    <mergeCell ref="BF76:BL76"/>
    <mergeCell ref="Z60:AC60"/>
    <mergeCell ref="AD60:AQ60"/>
    <mergeCell ref="AR60:AX60"/>
    <mergeCell ref="BF79:BL79"/>
    <mergeCell ref="C78:Y78"/>
    <mergeCell ref="Z78:AC78"/>
    <mergeCell ref="AD78:AQ78"/>
    <mergeCell ref="AR78:AX78"/>
    <mergeCell ref="AY78:BE78"/>
    <mergeCell ref="BF78:BL78"/>
    <mergeCell ref="BF60:BL60"/>
    <mergeCell ref="C61:Y61"/>
    <mergeCell ref="Z61:AC61"/>
    <mergeCell ref="AD61:AQ61"/>
    <mergeCell ref="A59:B59"/>
    <mergeCell ref="AR79:AX79"/>
    <mergeCell ref="C77:Y77"/>
    <mergeCell ref="Z77:AC77"/>
    <mergeCell ref="AD77:AQ77"/>
    <mergeCell ref="AR77:AX77"/>
    <mergeCell ref="A69:B69"/>
    <mergeCell ref="A70:B70"/>
    <mergeCell ref="A58:B58"/>
    <mergeCell ref="A60:B60"/>
    <mergeCell ref="A61:B61"/>
    <mergeCell ref="A62:B62"/>
    <mergeCell ref="A63:B63"/>
    <mergeCell ref="A64:B64"/>
    <mergeCell ref="A71:B71"/>
    <mergeCell ref="A72:B72"/>
    <mergeCell ref="A73:B73"/>
    <mergeCell ref="A74:B74"/>
    <mergeCell ref="A75:B75"/>
    <mergeCell ref="AO5:AP5"/>
    <mergeCell ref="A65:B65"/>
    <mergeCell ref="A66:B66"/>
    <mergeCell ref="A67:B67"/>
    <mergeCell ref="A68:B68"/>
    <mergeCell ref="AQ5:AW5"/>
    <mergeCell ref="AY5:BB5"/>
    <mergeCell ref="C75:Y75"/>
    <mergeCell ref="BN49:BT49"/>
    <mergeCell ref="BO50:BU50"/>
    <mergeCell ref="AR61:AX61"/>
    <mergeCell ref="AY61:BE61"/>
    <mergeCell ref="BF61:BL61"/>
    <mergeCell ref="C60:Y60"/>
    <mergeCell ref="AY60:BE60"/>
    <mergeCell ref="I88:O88"/>
    <mergeCell ref="A79:B79"/>
    <mergeCell ref="AR72:AX72"/>
    <mergeCell ref="AY72:BE72"/>
    <mergeCell ref="C72:Y72"/>
    <mergeCell ref="Z72:AC72"/>
    <mergeCell ref="A76:B76"/>
    <mergeCell ref="A77:B77"/>
    <mergeCell ref="A78:B78"/>
    <mergeCell ref="C79:Y79"/>
  </mergeCells>
  <printOptions horizontalCentered="1"/>
  <pageMargins left="0.11811023622047245" right="0.11811023622047245" top="0.5905511811023623" bottom="0.1968503937007874" header="0" footer="0"/>
  <pageSetup fitToHeight="2" fitToWidth="1" horizontalDpi="600" verticalDpi="600" orientation="landscape" paperSize="9" scale="67" r:id="rId1"/>
  <rowBreaks count="1" manualBreakCount="1">
    <brk id="43" max="6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Irina</cp:lastModifiedBy>
  <cp:lastPrinted>2020-12-29T15:02:52Z</cp:lastPrinted>
  <dcterms:created xsi:type="dcterms:W3CDTF">2016-08-15T09:54:21Z</dcterms:created>
  <dcterms:modified xsi:type="dcterms:W3CDTF">2020-12-29T15:03:53Z</dcterms:modified>
  <cp:category/>
  <cp:version/>
  <cp:contentType/>
  <cp:contentStatus/>
</cp:coreProperties>
</file>