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'КПК'!$A$1:$BL$120</definedName>
  </definedNames>
  <calcPr fullCalcOnLoad="1"/>
</workbook>
</file>

<file path=xl/sharedStrings.xml><?xml version="1.0" encoding="utf-8"?>
<sst xmlns="http://schemas.openxmlformats.org/spreadsheetml/2006/main" count="192" uniqueCount="123">
  <si>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</si>
  <si>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</si>
  <si>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</si>
  <si>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</si>
  <si>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</si>
  <si>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</si>
  <si>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</si>
  <si>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</si>
  <si>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</si>
  <si>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</si>
  <si>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</si>
  <si>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</si>
  <si>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</si>
  <si>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</si>
  <si>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</si>
  <si>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</si>
  <si>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</si>
  <si>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</si>
  <si>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</si>
  <si>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</si>
  <si>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</si>
  <si>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</si>
  <si>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</si>
  <si>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</si>
  <si>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</si>
  <si>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</si>
  <si>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</si>
  <si>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</si>
  <si>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</si>
  <si>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осіб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</si>
  <si>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</si>
  <si>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</si>
  <si>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</si>
  <si>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</si>
  <si>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</si>
  <si>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</si>
  <si>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</si>
  <si>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</si>
  <si>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</si>
  <si>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</si>
  <si>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</si>
  <si>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</si>
  <si>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</si>
  <si>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</si>
  <si>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</si>
  <si>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</si>
  <si>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</si>
  <si>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</si>
  <si>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</si>
  <si>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</si>
  <si>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</si>
  <si>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</si>
  <si>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</si>
  <si>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</si>
  <si>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0113242</t>
  </si>
  <si>
    <t>1090</t>
  </si>
  <si>
    <t>Інші заходи у сфері  соціального захисту і соціального забезпечення</t>
  </si>
  <si>
    <t>розпорядження</t>
  </si>
  <si>
    <t>чоловіки</t>
  </si>
  <si>
    <t>жінки</t>
  </si>
  <si>
    <t>розрахунок</t>
  </si>
  <si>
    <t>0100000</t>
  </si>
  <si>
    <t>0110000</t>
  </si>
  <si>
    <t xml:space="preserve">Фінансовий відділ Сновської міської ради </t>
  </si>
  <si>
    <t>Дата погодження</t>
  </si>
  <si>
    <t>Програма сприяння виконанню повноважень депутатами Сновської міської ради на 2019-2021 роки</t>
  </si>
  <si>
    <t>Кількість одержувачів матеріальної допомоги від депутатів обласної ради, в т.ч.:</t>
  </si>
  <si>
    <t>Середній розмір  допомоги від депутатів обласної ради,</t>
  </si>
  <si>
    <t>Кількість одержувачів допомоги від депутатів міської ради ,в т.ч.:</t>
  </si>
  <si>
    <t>Програма надання одноразової матеріальної допомоги мешканцям Сновської громади на 2019-2022 роки</t>
  </si>
  <si>
    <t>від</t>
  </si>
  <si>
    <t>№</t>
  </si>
  <si>
    <t xml:space="preserve">Обсяг видатків, спрямований на забезпеченнянадання адресної матеріальної допомоги на виконання доручень виборців депутатами міської ради </t>
  </si>
  <si>
    <t>Обсяг видатків, спрямований на забезпечення надання матеріальної допомоги громадянам депутатами обласної ради</t>
  </si>
  <si>
    <t xml:space="preserve">Кількість одержувачів матеріальної допомоги громадянам, які опинились у складних життєвих обставинах </t>
  </si>
  <si>
    <t>грн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</si>
  <si>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</si>
  <si>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Спрямування коштів міського бюджету на вирішення соціальних проблем окремих категорій населення, надання одноразової матеріальної допомоги малозабезпеченим верствам населення Сновської  територіальної громади.</t>
  </si>
  <si>
    <t xml:space="preserve">Забезпечення надання адресної матеріальної допомоги на виконання доручень виборців депутатами міської ради у 2021 р.  </t>
  </si>
  <si>
    <t xml:space="preserve">Забезпечення надання адресної матеріальної допомоги на виконання доручень виборців депутатами обласної ради у 2021 році  </t>
  </si>
  <si>
    <t xml:space="preserve">Відшкодування вартості проїзду хворим, які отримують програмний гемодіаліз в лікувально-профілактичних закладах Чернігівської області </t>
  </si>
  <si>
    <t xml:space="preserve">Забезпечення надання одноразової матеріальної допомоги мешканцям Сновської громади </t>
  </si>
  <si>
    <t>Програма сприяння виконанню повноважень депутатами Сновської міської ради на 2022-2024 роки</t>
  </si>
  <si>
    <r>
      <t>розрахунок</t>
    </r>
    <r>
      <rPr>
        <sz val="8"/>
        <rFont val="Times New Roman"/>
        <family val="1"/>
      </rPr>
      <t xml:space="preserve"> </t>
    </r>
  </si>
  <si>
    <t>Обсяг видатків на відшкодування вартості проїзду хворим, які отримують програмний гемодіаліз в лікувально-профілактичних закладах Чернігівської області</t>
  </si>
  <si>
    <t>Кількість хворих, які проживають на території  міської ТГ та отримують програмний гемодіаліз в т.ч.:</t>
  </si>
  <si>
    <t>додаток до Програми надання матеріальної допомоги хворим з хронічною нирковою недостатністю</t>
  </si>
  <si>
    <t>середній розмір матеріальної допомоги громадянам, які опиниись у складних життєвих обставинах на (1 особу)</t>
  </si>
  <si>
    <t>середній розмір відшкодування витрат вартості проїзду ( на 1 хворого)</t>
  </si>
  <si>
    <t>Обсяг видатків, спрямованих на забезпечення надання матеріальної допомоги громадянам, які опинились у складних життєвих обставинах</t>
  </si>
  <si>
    <t>Річна динаміка кількості хворих, які які проживають на території  міської ТГ та отримують програмний гемодіаліз</t>
  </si>
  <si>
    <t>Річна динаміка середнього розміру відшкодування витрат вартості проїзду  ( на 1 хворого)</t>
  </si>
  <si>
    <t>Річна динаміка середнього розміру матеріальної допомоги громадянам, які опинились у складних життєвих обставинах</t>
  </si>
  <si>
    <t>Річна динаміка кількості одержувачів матеріальної допомоги громадянам, які опинились у складних життєвих обставинах,   в т.ч.:</t>
  </si>
  <si>
    <t>Відшкодування вартості проїзду хворим, які отримують програмний гемодіаліз в лікувально-профілактичних закладах Чернігівської області.</t>
  </si>
  <si>
    <t>Річна динаміка кількості одержувачів допомоги від депутатів міської ради  в т.ч.:</t>
  </si>
  <si>
    <t xml:space="preserve">Річна динаміка середнього розміру матеріальної допомоги від депутатів міської ради </t>
  </si>
  <si>
    <t>Середній розмір матеріальної допомоги від депутатів міської ради</t>
  </si>
  <si>
    <t xml:space="preserve">Річна динаміка середнього розміру матеріальної допомоги від депутатів обласної ради </t>
  </si>
  <si>
    <t>річна динаміка кількості одержувачів матеріальної допомоги від депутатів обласної ради в т.ч.:</t>
  </si>
  <si>
    <t>рішення 5сесії 8 скликання від 26.03.2021 ,  рішення 8сесії 8 скликання від 06.07.2021, рішення 9 сесії 8 скликання від 12.08.2021, , рішення 10 сесії 8 скликання від 21.09.2021</t>
  </si>
  <si>
    <t>спільне рохпорядження голів ОДА та облради №45 від 14.09.2021</t>
  </si>
  <si>
    <t>Начальник  фінансового відділу Сновської міської ради</t>
  </si>
  <si>
    <t>Ліна САВЧЕНКО</t>
  </si>
  <si>
    <t>Програма надання матеріальної допомоги хворим з хронічною нирковою недостатністю, які отримують програмний гемодіаліз в лікувально-профілактичних закладах Чернігівської області, на 2022 рік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</si>
  <si>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</si>
  <si>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r>
      <t xml:space="preserve">Конституція України, </t>
    </r>
    <r>
      <rPr>
        <sz val="12"/>
        <rFont val="Times New Roman"/>
        <family val="1"/>
      </rPr>
      <t>Бюджетний кодекс України, ЗУ "Про місцеве самоврядування", Закон України "Про Державний бюджет України на 2022 рік",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Міністерства фінансів України від 24.10.2012 року № 1116/673 «Про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трансфертів» (зі змінами);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спільне рохпорядження голів ОДА та облради №45 від 14.09.2021 та №62 від 04.11.2021р., рішення 13 сесії 8 скликання Сновської міської ради від 23.12.2021р. № 15-13/VІІІ "Про бюджет Сновської міської територіальної громади на 2022 рік"</t>
    </r>
  </si>
  <si>
    <t>Програма підтримки народжуваності у Сновській територіальній громаді на 2022 рік</t>
  </si>
  <si>
    <t>Надання одноразової матеріальної допомоги при народженні дитини одному з батьків, які постійно проживають з дитиною та місце проживання яких зареєстровано в Сновській громаді, при народженні дитини</t>
  </si>
  <si>
    <t>кошторис, план використання коштів</t>
  </si>
  <si>
    <t>Обсяг видатків, на надання одноразової мат.допомоги при народженні дитини одному з батьків</t>
  </si>
  <si>
    <t>прогнозована кількість дітей, що народяться в громаді</t>
  </si>
  <si>
    <t>середній розмір мат.допомоги при народження на 1 дитину</t>
  </si>
  <si>
    <t>прогнозні дані</t>
  </si>
  <si>
    <t xml:space="preserve">Відсоток кількості народжених дітей в громаді до прогнозованої  </t>
  </si>
  <si>
    <t>звітні дані</t>
  </si>
  <si>
    <t>кількість народжених в громаді дітей</t>
  </si>
  <si>
    <t>Забезпечення та створення сприятливих умов в системі соціального захисту населення за рахунок коштів  бюджету Сновської міської територіальної громади,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обставин; підвищення рівня життя вразливих та соціально незахищених верств населення шляхом надання їм матеріальної допомоги на проїзд від місця проживання до лікувального закладу,ідшкодування вартості проїзду хворим, які отримують програмний гемодіаліз;забезпечення необхідних умов для ефективного здійснення соціального захисту громадян, сприяння сім’ям та покращання демографічних процесів у громаді.</t>
  </si>
  <si>
    <t xml:space="preserve">Забезпечення та створення сприятливих умов в системі соціального захисту населення за рахунок коштів  бюджету територіальних громад , що буде сприяти  зниженню рівня бідності шляхом забезпечення матеріальної підтримки малозабезпеченим особам, дітям-інвалідам, пенсіонерам, учасникам АТО, ООС, сім’ям загиблих учасників АТО, ООС, особам з обмеженими можливостями, громадянам у разі хвороби, смерті близьких родичів, стихійного лиха та інших особливих обставин, ідшкодування вартості проїзду хворим, які отримують програмний гемодіаліз; соціальний захист громадян, сприяння сім’ям та покращання демографічних процесів у громаді. </t>
  </si>
  <si>
    <t>Здійснення соціального захисту громадян, сприяння сім’ям та покращання демографічних процесів у громаді.</t>
  </si>
  <si>
    <t>Перший заступник міського голови</t>
  </si>
  <si>
    <t>Павло МІРОШНИЧЕНКО</t>
  </si>
  <si>
    <t xml:space="preserve">Розпорядження першого заступника міського голови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</si>
</sst>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7" fillId="0" borderId="0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4" fontId="2" fillId="0" borderId="35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20"/>
  <sheetViews>
    <sheetView tabSelected="1" view="pageBreakPreview" zoomScale="71" zoomScaleSheetLayoutView="71" zoomScalePageLayoutView="0" workbookViewId="0" topLeftCell="A67">
      <selection activeCell="I118" sqref="I118:L118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6" customFormat="1" ht="40.5" customHeight="1">
      <c r="AS1" s="185" t="s">
        <v>76</v>
      </c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</row>
    <row r="2" spans="45:64" ht="1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190" t="s">
        <v>0</v>
      </c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</row>
    <row r="4" spans="41:64" ht="15" customHeight="1">
      <c r="AO4" s="158" t="s">
        <v>122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41:58" ht="21" customHeight="1">
      <c r="AO5" s="189" t="s">
        <v>70</v>
      </c>
      <c r="AP5" s="189"/>
      <c r="AQ5" s="247">
        <v>44579</v>
      </c>
      <c r="AR5" s="189"/>
      <c r="AS5" s="189"/>
      <c r="AT5" s="189"/>
      <c r="AU5" s="189"/>
      <c r="AV5" s="189"/>
      <c r="AW5" s="32" t="s">
        <v>71</v>
      </c>
      <c r="AX5" s="189">
        <v>9</v>
      </c>
      <c r="AY5" s="189"/>
      <c r="AZ5" s="189"/>
      <c r="BA5" s="32"/>
      <c r="BB5" s="32"/>
      <c r="BC5" s="32"/>
      <c r="BD5" s="32"/>
      <c r="BE5" s="32"/>
      <c r="BF5" s="32"/>
    </row>
    <row r="6" spans="41:58" ht="13.5" customHeight="1">
      <c r="AO6" s="187" t="s">
        <v>19</v>
      </c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</row>
    <row r="7" spans="41:58" ht="4.5" customHeight="1"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</row>
    <row r="8" spans="1:64" ht="15.75" customHeight="1">
      <c r="A8" s="175" t="s">
        <v>20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</row>
    <row r="9" spans="1:64" ht="15.75" customHeight="1">
      <c r="A9" s="175" t="s">
        <v>105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</row>
    <row r="10" spans="1:64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3.25" customHeight="1">
      <c r="A11" s="13">
        <v>1</v>
      </c>
      <c r="B11" s="194" t="s">
        <v>61</v>
      </c>
      <c r="C11" s="194"/>
      <c r="D11" s="194"/>
      <c r="E11" s="194"/>
      <c r="F11" s="194"/>
      <c r="G11" s="194"/>
      <c r="H11" s="194"/>
      <c r="I11" s="194"/>
      <c r="J11" s="182" t="s">
        <v>25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4" t="s">
        <v>35</v>
      </c>
      <c r="BH11" s="184"/>
      <c r="BI11" s="184"/>
      <c r="BJ11" s="184"/>
      <c r="BK11" s="184"/>
      <c r="BL11" s="184"/>
    </row>
    <row r="12" spans="1:64" s="16" customFormat="1" ht="30.75" customHeight="1">
      <c r="A12" s="17"/>
      <c r="B12" s="181" t="s">
        <v>36</v>
      </c>
      <c r="C12" s="181"/>
      <c r="D12" s="181"/>
      <c r="E12" s="181"/>
      <c r="F12" s="181"/>
      <c r="G12" s="181"/>
      <c r="H12" s="181"/>
      <c r="I12" s="181"/>
      <c r="J12" s="183" t="s">
        <v>1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6" t="s">
        <v>37</v>
      </c>
      <c r="BH12" s="186"/>
      <c r="BI12" s="186"/>
      <c r="BJ12" s="186"/>
      <c r="BK12" s="186"/>
      <c r="BL12" s="186"/>
    </row>
    <row r="13" spans="1:64" ht="23.25" customHeight="1">
      <c r="A13" s="14" t="s">
        <v>13</v>
      </c>
      <c r="B13" s="194" t="s">
        <v>62</v>
      </c>
      <c r="C13" s="194"/>
      <c r="D13" s="194"/>
      <c r="E13" s="194"/>
      <c r="F13" s="194"/>
      <c r="G13" s="194"/>
      <c r="H13" s="194"/>
      <c r="I13" s="194"/>
      <c r="J13" s="182" t="s">
        <v>25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4" t="s">
        <v>35</v>
      </c>
      <c r="BH13" s="184"/>
      <c r="BI13" s="184"/>
      <c r="BJ13" s="184"/>
      <c r="BK13" s="184"/>
      <c r="BL13" s="184"/>
    </row>
    <row r="14" spans="1:64" s="16" customFormat="1" ht="33" customHeight="1">
      <c r="A14" s="17"/>
      <c r="B14" s="181" t="s">
        <v>39</v>
      </c>
      <c r="C14" s="181"/>
      <c r="D14" s="181"/>
      <c r="E14" s="181"/>
      <c r="F14" s="181"/>
      <c r="G14" s="181"/>
      <c r="H14" s="181"/>
      <c r="I14" s="181"/>
      <c r="J14" s="183" t="s">
        <v>38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6" t="s">
        <v>37</v>
      </c>
      <c r="BH14" s="186"/>
      <c r="BI14" s="186"/>
      <c r="BJ14" s="186"/>
      <c r="BK14" s="186"/>
      <c r="BL14" s="186"/>
    </row>
    <row r="15" spans="1:64" ht="24" customHeight="1">
      <c r="A15" s="14">
        <v>3</v>
      </c>
      <c r="B15" s="194" t="s">
        <v>54</v>
      </c>
      <c r="C15" s="194"/>
      <c r="D15" s="194"/>
      <c r="E15" s="194"/>
      <c r="F15" s="194"/>
      <c r="G15" s="194"/>
      <c r="H15" s="179">
        <v>3242</v>
      </c>
      <c r="I15" s="179"/>
      <c r="J15" s="179"/>
      <c r="K15" s="179"/>
      <c r="L15" s="179"/>
      <c r="M15" s="179"/>
      <c r="N15" s="179"/>
      <c r="O15" s="193" t="s">
        <v>55</v>
      </c>
      <c r="P15" s="193"/>
      <c r="Q15" s="193"/>
      <c r="R15" s="193"/>
      <c r="S15" s="193"/>
      <c r="T15" s="193"/>
      <c r="U15" s="179" t="s">
        <v>56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84" t="s">
        <v>40</v>
      </c>
      <c r="BH15" s="184"/>
      <c r="BI15" s="184"/>
      <c r="BJ15" s="184"/>
      <c r="BK15" s="184"/>
      <c r="BL15" s="184"/>
    </row>
    <row r="16" spans="1:79" s="16" customFormat="1" ht="39" customHeight="1">
      <c r="A16" s="15"/>
      <c r="B16" s="181" t="s">
        <v>41</v>
      </c>
      <c r="C16" s="181"/>
      <c r="D16" s="181"/>
      <c r="E16" s="181"/>
      <c r="F16" s="181"/>
      <c r="G16" s="181"/>
      <c r="H16" s="192" t="s">
        <v>42</v>
      </c>
      <c r="I16" s="192"/>
      <c r="J16" s="192"/>
      <c r="K16" s="192"/>
      <c r="L16" s="192"/>
      <c r="M16" s="192"/>
      <c r="N16" s="192"/>
      <c r="O16" s="192" t="s">
        <v>43</v>
      </c>
      <c r="P16" s="192"/>
      <c r="Q16" s="192"/>
      <c r="R16" s="192"/>
      <c r="S16" s="192"/>
      <c r="T16" s="192"/>
      <c r="U16" s="180" t="s">
        <v>2</v>
      </c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1" t="s">
        <v>44</v>
      </c>
      <c r="BH16" s="181"/>
      <c r="BI16" s="181"/>
      <c r="BJ16" s="181"/>
      <c r="BK16" s="181"/>
      <c r="BL16" s="181"/>
      <c r="CA16" s="16" t="s">
        <v>16</v>
      </c>
    </row>
    <row r="17" spans="1:79" ht="26.25" customHeight="1">
      <c r="A17" s="191" t="s">
        <v>3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76">
        <f>AN17+BD17</f>
        <v>720000</v>
      </c>
      <c r="V17" s="176"/>
      <c r="W17" s="176"/>
      <c r="X17" s="176"/>
      <c r="Y17" s="176"/>
      <c r="Z17" s="135" t="s">
        <v>4</v>
      </c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77">
        <f>AQ47</f>
        <v>720000</v>
      </c>
      <c r="AO17" s="177"/>
      <c r="AP17" s="177"/>
      <c r="AQ17" s="177"/>
      <c r="AR17" s="173" t="s">
        <v>5</v>
      </c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7">
        <f>AY42</f>
        <v>0</v>
      </c>
      <c r="BE17" s="177"/>
      <c r="BF17" s="177"/>
      <c r="BG17" s="177"/>
      <c r="BH17" s="173" t="s">
        <v>6</v>
      </c>
      <c r="BI17" s="173"/>
      <c r="BJ17" s="173"/>
      <c r="BK17" s="173"/>
      <c r="BL17" s="173"/>
      <c r="CA17" s="1" t="s">
        <v>17</v>
      </c>
    </row>
    <row r="18" spans="1:64" ht="15.75" customHeight="1">
      <c r="A18" s="158" t="s">
        <v>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</row>
    <row r="19" spans="1:72" ht="128.25" customHeight="1">
      <c r="A19" s="168" t="s">
        <v>106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R19" s="7"/>
      <c r="BT19" s="8"/>
    </row>
    <row r="20" spans="1:73" ht="19.5" customHeight="1">
      <c r="A20" s="173" t="s">
        <v>45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S20" s="7"/>
      <c r="BU20" s="8"/>
    </row>
    <row r="21" spans="71:73" ht="9" customHeight="1" hidden="1">
      <c r="BS21" s="7"/>
      <c r="BU21" s="8"/>
    </row>
    <row r="22" spans="1:73" ht="17.25" customHeight="1">
      <c r="A22" s="172" t="s">
        <v>8</v>
      </c>
      <c r="B22" s="172"/>
      <c r="C22" s="172"/>
      <c r="D22" s="172" t="s">
        <v>46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S22" s="7"/>
      <c r="BU22" s="8"/>
    </row>
    <row r="23" spans="1:73" ht="15.75" customHeight="1">
      <c r="A23" s="99">
        <v>1</v>
      </c>
      <c r="B23" s="99"/>
      <c r="C23" s="99"/>
      <c r="D23" s="172">
        <v>2</v>
      </c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S23" s="7"/>
      <c r="BU23" s="8"/>
    </row>
    <row r="24" spans="1:72" ht="46.5" customHeight="1">
      <c r="A24" s="79">
        <v>1</v>
      </c>
      <c r="B24" s="79"/>
      <c r="C24" s="79"/>
      <c r="D24" s="195" t="s">
        <v>118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R24" s="7"/>
      <c r="BT24" s="8"/>
    </row>
    <row r="25" spans="1:72" ht="16.5" customHeight="1" hidden="1">
      <c r="A25" s="79">
        <v>2</v>
      </c>
      <c r="B25" s="79"/>
      <c r="C25" s="79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R25" s="7"/>
      <c r="BT25" s="8"/>
    </row>
    <row r="26" spans="1:72" ht="17.25" customHeight="1" hidden="1">
      <c r="A26" s="79">
        <v>3</v>
      </c>
      <c r="B26" s="79"/>
      <c r="C26" s="79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R26" s="7"/>
      <c r="BT26" s="8"/>
    </row>
    <row r="27" spans="1:72" ht="10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R27" s="7"/>
      <c r="BT27" s="8"/>
    </row>
    <row r="28" spans="1:72" ht="90" customHeight="1">
      <c r="A28" s="173" t="s">
        <v>47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99" t="s">
        <v>117</v>
      </c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R28" s="7"/>
      <c r="BT28" s="8"/>
    </row>
    <row r="29" spans="1:72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R29" s="7"/>
      <c r="BT29" s="8"/>
    </row>
    <row r="30" spans="1:73" ht="15.75" customHeight="1">
      <c r="A30" s="173" t="s">
        <v>48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S30" s="7"/>
      <c r="BU30" s="8"/>
    </row>
    <row r="31" spans="71:73" ht="1.5" customHeight="1">
      <c r="BS31" s="7"/>
      <c r="BU31" s="8"/>
    </row>
    <row r="32" spans="1:73" ht="17.25" customHeight="1">
      <c r="A32" s="172" t="s">
        <v>8</v>
      </c>
      <c r="B32" s="172"/>
      <c r="C32" s="172"/>
      <c r="D32" s="172" t="s">
        <v>31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S32" s="7"/>
      <c r="BU32" s="8"/>
    </row>
    <row r="33" spans="1:73" ht="15.75" customHeight="1">
      <c r="A33" s="99">
        <v>1</v>
      </c>
      <c r="B33" s="99"/>
      <c r="C33" s="99"/>
      <c r="D33" s="172">
        <v>2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S33" s="7"/>
      <c r="BU33" s="8"/>
    </row>
    <row r="34" spans="1:72" ht="31.5" customHeight="1">
      <c r="A34" s="79">
        <v>1</v>
      </c>
      <c r="B34" s="79"/>
      <c r="C34" s="79"/>
      <c r="D34" s="36" t="s">
        <v>77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  <c r="BR34" s="7"/>
      <c r="BT34" s="8"/>
    </row>
    <row r="35" spans="1:72" ht="16.5">
      <c r="A35" s="79">
        <v>2</v>
      </c>
      <c r="B35" s="79"/>
      <c r="C35" s="79"/>
      <c r="D35" s="36" t="s">
        <v>94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BR35" s="7"/>
      <c r="BT35" s="8"/>
    </row>
    <row r="36" spans="1:72" ht="16.5" customHeight="1">
      <c r="A36" s="79">
        <v>3</v>
      </c>
      <c r="B36" s="79"/>
      <c r="C36" s="79"/>
      <c r="D36" s="36" t="s">
        <v>119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  <c r="BR36" s="7"/>
      <c r="BT36" s="8"/>
    </row>
    <row r="37" spans="1:72" ht="14.25" customHeight="1">
      <c r="A37" s="2"/>
      <c r="B37" s="2"/>
      <c r="C37" s="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R37" s="7"/>
      <c r="BT37" s="8"/>
    </row>
    <row r="38" spans="1:64" ht="15.75" customHeight="1">
      <c r="A38" s="158" t="s">
        <v>49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</row>
    <row r="39" spans="1:64" ht="15" customHeight="1">
      <c r="A39" s="178" t="s">
        <v>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</row>
    <row r="40" spans="1:64" ht="15.75" customHeight="1">
      <c r="A40" s="99" t="s">
        <v>8</v>
      </c>
      <c r="B40" s="99"/>
      <c r="C40" s="99"/>
      <c r="D40" s="99" t="s">
        <v>32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64" t="s">
        <v>10</v>
      </c>
      <c r="AR40" s="65"/>
      <c r="AS40" s="65"/>
      <c r="AT40" s="65"/>
      <c r="AU40" s="65"/>
      <c r="AV40" s="65"/>
      <c r="AW40" s="65"/>
      <c r="AX40" s="66"/>
      <c r="AY40" s="99" t="s">
        <v>9</v>
      </c>
      <c r="AZ40" s="99"/>
      <c r="BA40" s="99"/>
      <c r="BB40" s="99"/>
      <c r="BC40" s="99"/>
      <c r="BD40" s="99"/>
      <c r="BE40" s="99"/>
      <c r="BF40" s="99"/>
      <c r="BG40" s="159" t="s">
        <v>30</v>
      </c>
      <c r="BH40" s="160"/>
      <c r="BI40" s="160"/>
      <c r="BJ40" s="160"/>
      <c r="BK40" s="160"/>
      <c r="BL40" s="160"/>
    </row>
    <row r="41" spans="1:82" ht="12" customHeight="1">
      <c r="A41" s="79">
        <v>1</v>
      </c>
      <c r="B41" s="79"/>
      <c r="C41" s="79"/>
      <c r="D41" s="79">
        <v>2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161">
        <v>3</v>
      </c>
      <c r="AR41" s="162"/>
      <c r="AS41" s="162"/>
      <c r="AT41" s="162"/>
      <c r="AU41" s="162"/>
      <c r="AV41" s="162"/>
      <c r="AW41" s="162"/>
      <c r="AX41" s="163"/>
      <c r="AY41" s="79">
        <v>4</v>
      </c>
      <c r="AZ41" s="79"/>
      <c r="BA41" s="79"/>
      <c r="BB41" s="79"/>
      <c r="BC41" s="79"/>
      <c r="BD41" s="79"/>
      <c r="BE41" s="79"/>
      <c r="BF41" s="79"/>
      <c r="BG41" s="161">
        <v>6</v>
      </c>
      <c r="BH41" s="162"/>
      <c r="BI41" s="162"/>
      <c r="BJ41" s="162"/>
      <c r="BK41" s="162"/>
      <c r="BL41" s="162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64" ht="19.5" customHeight="1">
      <c r="A42" s="79">
        <v>1</v>
      </c>
      <c r="B42" s="79"/>
      <c r="C42" s="79"/>
      <c r="D42" s="80" t="s">
        <v>81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2"/>
      <c r="AQ42" s="74">
        <f>AU66</f>
        <v>350000</v>
      </c>
      <c r="AR42" s="52"/>
      <c r="AS42" s="52"/>
      <c r="AT42" s="52"/>
      <c r="AU42" s="52"/>
      <c r="AV42" s="52"/>
      <c r="AW42" s="52"/>
      <c r="AX42" s="53"/>
      <c r="AY42" s="83">
        <v>0</v>
      </c>
      <c r="AZ42" s="83"/>
      <c r="BA42" s="83"/>
      <c r="BB42" s="83"/>
      <c r="BC42" s="83"/>
      <c r="BD42" s="83"/>
      <c r="BE42" s="83"/>
      <c r="BF42" s="83"/>
      <c r="BG42" s="84">
        <f>AQ42+AY42</f>
        <v>350000</v>
      </c>
      <c r="BH42" s="85"/>
      <c r="BI42" s="85"/>
      <c r="BJ42" s="85"/>
      <c r="BK42" s="85"/>
      <c r="BL42" s="85"/>
    </row>
    <row r="43" spans="1:64" ht="29.25" customHeight="1">
      <c r="A43" s="79">
        <v>2</v>
      </c>
      <c r="B43" s="79"/>
      <c r="C43" s="79"/>
      <c r="D43" s="80" t="s">
        <v>80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2"/>
      <c r="AQ43" s="74">
        <f>AU67</f>
        <v>70000</v>
      </c>
      <c r="AR43" s="52"/>
      <c r="AS43" s="52"/>
      <c r="AT43" s="52"/>
      <c r="AU43" s="52"/>
      <c r="AV43" s="52"/>
      <c r="AW43" s="52"/>
      <c r="AX43" s="53"/>
      <c r="AY43" s="83">
        <v>0</v>
      </c>
      <c r="AZ43" s="83"/>
      <c r="BA43" s="83"/>
      <c r="BB43" s="83"/>
      <c r="BC43" s="83"/>
      <c r="BD43" s="83"/>
      <c r="BE43" s="83"/>
      <c r="BF43" s="83"/>
      <c r="BG43" s="84">
        <f>AQ43+AY43</f>
        <v>70000</v>
      </c>
      <c r="BH43" s="85"/>
      <c r="BI43" s="85"/>
      <c r="BJ43" s="85"/>
      <c r="BK43" s="85"/>
      <c r="BL43" s="85"/>
    </row>
    <row r="44" spans="1:64" ht="27" customHeight="1">
      <c r="A44" s="79">
        <v>3</v>
      </c>
      <c r="B44" s="79"/>
      <c r="C44" s="79"/>
      <c r="D44" s="80" t="s">
        <v>108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2"/>
      <c r="AQ44" s="74">
        <f>AU68</f>
        <v>300000</v>
      </c>
      <c r="AR44" s="52"/>
      <c r="AS44" s="52"/>
      <c r="AT44" s="52"/>
      <c r="AU44" s="52"/>
      <c r="AV44" s="52"/>
      <c r="AW44" s="52"/>
      <c r="AX44" s="53"/>
      <c r="AY44" s="83">
        <v>0</v>
      </c>
      <c r="AZ44" s="83"/>
      <c r="BA44" s="83"/>
      <c r="BB44" s="83"/>
      <c r="BC44" s="83"/>
      <c r="BD44" s="83"/>
      <c r="BE44" s="83"/>
      <c r="BF44" s="83"/>
      <c r="BG44" s="84">
        <f>AQ44+AY44</f>
        <v>300000</v>
      </c>
      <c r="BH44" s="85"/>
      <c r="BI44" s="85"/>
      <c r="BJ44" s="85"/>
      <c r="BK44" s="85"/>
      <c r="BL44" s="85"/>
    </row>
    <row r="45" spans="1:64" s="3" customFormat="1" ht="13.5" customHeight="1" hidden="1">
      <c r="A45" s="79">
        <v>3</v>
      </c>
      <c r="B45" s="79"/>
      <c r="C45" s="79"/>
      <c r="D45" s="48" t="s">
        <v>78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51">
        <f>AQ57</f>
        <v>0</v>
      </c>
      <c r="AR45" s="51"/>
      <c r="AS45" s="51"/>
      <c r="AT45" s="51"/>
      <c r="AU45" s="51"/>
      <c r="AV45" s="51"/>
      <c r="AW45" s="51"/>
      <c r="AX45" s="51"/>
      <c r="AY45" s="84">
        <v>0</v>
      </c>
      <c r="AZ45" s="85"/>
      <c r="BA45" s="85"/>
      <c r="BB45" s="85"/>
      <c r="BC45" s="85"/>
      <c r="BD45" s="85"/>
      <c r="BE45" s="85"/>
      <c r="BF45" s="164"/>
      <c r="BG45" s="84">
        <f>AQ45+AY45</f>
        <v>0</v>
      </c>
      <c r="BH45" s="85"/>
      <c r="BI45" s="85"/>
      <c r="BJ45" s="85"/>
      <c r="BK45" s="85"/>
      <c r="BL45" s="164"/>
    </row>
    <row r="46" spans="1:64" ht="12.75" hidden="1">
      <c r="A46" s="79">
        <v>3</v>
      </c>
      <c r="B46" s="79"/>
      <c r="C46" s="79"/>
      <c r="D46" s="169" t="s">
        <v>79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1"/>
      <c r="AQ46" s="74">
        <f>AU70</f>
        <v>0</v>
      </c>
      <c r="AR46" s="52"/>
      <c r="AS46" s="52"/>
      <c r="AT46" s="52"/>
      <c r="AU46" s="52"/>
      <c r="AV46" s="52"/>
      <c r="AW46" s="52"/>
      <c r="AX46" s="53"/>
      <c r="AY46" s="83">
        <v>0</v>
      </c>
      <c r="AZ46" s="83"/>
      <c r="BA46" s="83"/>
      <c r="BB46" s="83"/>
      <c r="BC46" s="83"/>
      <c r="BD46" s="83"/>
      <c r="BE46" s="83"/>
      <c r="BF46" s="83"/>
      <c r="BG46" s="84">
        <f>AQ46+AY46</f>
        <v>0</v>
      </c>
      <c r="BH46" s="85"/>
      <c r="BI46" s="85"/>
      <c r="BJ46" s="85"/>
      <c r="BK46" s="85"/>
      <c r="BL46" s="85"/>
    </row>
    <row r="47" spans="1:64" ht="12.75" customHeight="1">
      <c r="A47" s="47"/>
      <c r="B47" s="47"/>
      <c r="C47" s="47"/>
      <c r="D47" s="205" t="s">
        <v>53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51">
        <f>SUM(AQ42:AX46)</f>
        <v>720000</v>
      </c>
      <c r="AR47" s="51"/>
      <c r="AS47" s="51"/>
      <c r="AT47" s="51"/>
      <c r="AU47" s="51"/>
      <c r="AV47" s="51"/>
      <c r="AW47" s="51"/>
      <c r="AX47" s="51"/>
      <c r="AY47" s="51">
        <f>SUM(AY42:BF46)</f>
        <v>0</v>
      </c>
      <c r="AZ47" s="51"/>
      <c r="BA47" s="51"/>
      <c r="BB47" s="51"/>
      <c r="BC47" s="51"/>
      <c r="BD47" s="51"/>
      <c r="BE47" s="51"/>
      <c r="BF47" s="51"/>
      <c r="BG47" s="74">
        <f>SUM(BG42:BL46)</f>
        <v>720000</v>
      </c>
      <c r="BH47" s="52"/>
      <c r="BI47" s="52"/>
      <c r="BJ47" s="52"/>
      <c r="BK47" s="52"/>
      <c r="BL47" s="52"/>
    </row>
    <row r="48" spans="1:6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.75" customHeight="1">
      <c r="A49" s="198" t="s">
        <v>50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ht="10.5" customHeight="1">
      <c r="A50" s="200" t="s">
        <v>6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</row>
    <row r="51" spans="1:64" ht="15.75" customHeight="1">
      <c r="A51" s="153" t="s">
        <v>8</v>
      </c>
      <c r="B51" s="153"/>
      <c r="C51" s="153"/>
      <c r="D51" s="146" t="s">
        <v>33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8"/>
      <c r="AQ51" s="146" t="s">
        <v>10</v>
      </c>
      <c r="AR51" s="147"/>
      <c r="AS51" s="147"/>
      <c r="AT51" s="147"/>
      <c r="AU51" s="147"/>
      <c r="AV51" s="147"/>
      <c r="AW51" s="147"/>
      <c r="AX51" s="148"/>
      <c r="AY51" s="153" t="s">
        <v>9</v>
      </c>
      <c r="AZ51" s="153"/>
      <c r="BA51" s="153"/>
      <c r="BB51" s="153"/>
      <c r="BC51" s="153"/>
      <c r="BD51" s="153"/>
      <c r="BE51" s="153"/>
      <c r="BF51" s="153"/>
      <c r="BG51" s="59" t="s">
        <v>30</v>
      </c>
      <c r="BH51" s="60"/>
      <c r="BI51" s="60"/>
      <c r="BJ51" s="60"/>
      <c r="BK51" s="60"/>
      <c r="BL51" s="60"/>
    </row>
    <row r="52" spans="1:64" ht="15" customHeight="1">
      <c r="A52" s="47">
        <v>1</v>
      </c>
      <c r="B52" s="47"/>
      <c r="C52" s="47"/>
      <c r="D52" s="146">
        <v>2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8"/>
      <c r="AQ52" s="152">
        <v>3</v>
      </c>
      <c r="AR52" s="150"/>
      <c r="AS52" s="150"/>
      <c r="AT52" s="150"/>
      <c r="AU52" s="150"/>
      <c r="AV52" s="150"/>
      <c r="AW52" s="150"/>
      <c r="AX52" s="151"/>
      <c r="AY52" s="47">
        <v>4</v>
      </c>
      <c r="AZ52" s="47"/>
      <c r="BA52" s="47"/>
      <c r="BB52" s="47"/>
      <c r="BC52" s="47"/>
      <c r="BD52" s="47"/>
      <c r="BE52" s="47"/>
      <c r="BF52" s="47"/>
      <c r="BG52" s="152">
        <v>6</v>
      </c>
      <c r="BH52" s="150"/>
      <c r="BI52" s="150"/>
      <c r="BJ52" s="150"/>
      <c r="BK52" s="150"/>
      <c r="BL52" s="150"/>
    </row>
    <row r="53" spans="1:95" ht="39" customHeight="1" hidden="1">
      <c r="A53" s="47">
        <v>1</v>
      </c>
      <c r="B53" s="47"/>
      <c r="C53" s="47"/>
      <c r="D53" s="165" t="s">
        <v>65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7"/>
      <c r="AQ53" s="154">
        <v>0</v>
      </c>
      <c r="AR53" s="155"/>
      <c r="AS53" s="155"/>
      <c r="AT53" s="155"/>
      <c r="AU53" s="155"/>
      <c r="AV53" s="155"/>
      <c r="AW53" s="155"/>
      <c r="AX53" s="156"/>
      <c r="AY53" s="157">
        <v>0</v>
      </c>
      <c r="AZ53" s="157"/>
      <c r="BA53" s="157"/>
      <c r="BB53" s="157"/>
      <c r="BC53" s="157"/>
      <c r="BD53" s="157"/>
      <c r="BE53" s="157"/>
      <c r="BF53" s="157"/>
      <c r="BG53" s="154">
        <f>AQ53+AY53</f>
        <v>0</v>
      </c>
      <c r="BH53" s="155"/>
      <c r="BI53" s="155"/>
      <c r="BJ53" s="155"/>
      <c r="BK53" s="155"/>
      <c r="BL53" s="155"/>
      <c r="CQ53" s="1" t="s">
        <v>18</v>
      </c>
    </row>
    <row r="54" spans="1:89" s="3" customFormat="1" ht="16.5" customHeight="1">
      <c r="A54" s="47">
        <v>1</v>
      </c>
      <c r="B54" s="47"/>
      <c r="C54" s="47"/>
      <c r="D54" s="48" t="s">
        <v>69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  <c r="AQ54" s="51">
        <f>AU66</f>
        <v>350000</v>
      </c>
      <c r="AR54" s="51"/>
      <c r="AS54" s="51"/>
      <c r="AT54" s="51"/>
      <c r="AU54" s="51"/>
      <c r="AV54" s="51"/>
      <c r="AW54" s="51"/>
      <c r="AX54" s="51"/>
      <c r="AY54" s="52">
        <f>SUM(AY53)</f>
        <v>0</v>
      </c>
      <c r="AZ54" s="52"/>
      <c r="BA54" s="52"/>
      <c r="BB54" s="52"/>
      <c r="BC54" s="52"/>
      <c r="BD54" s="52"/>
      <c r="BE54" s="52"/>
      <c r="BF54" s="53"/>
      <c r="BG54" s="74">
        <f>AQ54+AY54</f>
        <v>350000</v>
      </c>
      <c r="BH54" s="52"/>
      <c r="BI54" s="52"/>
      <c r="BJ54" s="52"/>
      <c r="BK54" s="52"/>
      <c r="BL54" s="52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s="3" customFormat="1" ht="29.25" customHeight="1">
      <c r="A55" s="47">
        <v>2</v>
      </c>
      <c r="B55" s="47"/>
      <c r="C55" s="47"/>
      <c r="D55" s="48" t="s">
        <v>104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  <c r="AQ55" s="51">
        <f>AU67</f>
        <v>70000</v>
      </c>
      <c r="AR55" s="51"/>
      <c r="AS55" s="51"/>
      <c r="AT55" s="51"/>
      <c r="AU55" s="51"/>
      <c r="AV55" s="51"/>
      <c r="AW55" s="51"/>
      <c r="AX55" s="51"/>
      <c r="AY55" s="52">
        <f>SUM(AY54)</f>
        <v>0</v>
      </c>
      <c r="AZ55" s="52"/>
      <c r="BA55" s="52"/>
      <c r="BB55" s="52"/>
      <c r="BC55" s="52"/>
      <c r="BD55" s="52"/>
      <c r="BE55" s="52"/>
      <c r="BF55" s="53"/>
      <c r="BG55" s="74">
        <f>AQ55+AY55</f>
        <v>70000</v>
      </c>
      <c r="BH55" s="52"/>
      <c r="BI55" s="52"/>
      <c r="BJ55" s="52"/>
      <c r="BK55" s="52"/>
      <c r="BL55" s="52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s="3" customFormat="1" ht="17.25" customHeight="1">
      <c r="A56" s="47">
        <v>3</v>
      </c>
      <c r="B56" s="47"/>
      <c r="C56" s="47"/>
      <c r="D56" s="48" t="s">
        <v>107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51">
        <f>AU68</f>
        <v>300000</v>
      </c>
      <c r="AR56" s="51"/>
      <c r="AS56" s="51"/>
      <c r="AT56" s="51"/>
      <c r="AU56" s="51"/>
      <c r="AV56" s="51"/>
      <c r="AW56" s="51"/>
      <c r="AX56" s="51"/>
      <c r="AY56" s="52">
        <v>0</v>
      </c>
      <c r="AZ56" s="52"/>
      <c r="BA56" s="52"/>
      <c r="BB56" s="52"/>
      <c r="BC56" s="52"/>
      <c r="BD56" s="52"/>
      <c r="BE56" s="52"/>
      <c r="BF56" s="53"/>
      <c r="BG56" s="74">
        <f>AQ56+AY56</f>
        <v>300000</v>
      </c>
      <c r="BH56" s="52"/>
      <c r="BI56" s="52"/>
      <c r="BJ56" s="52"/>
      <c r="BK56" s="52"/>
      <c r="BL56" s="52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s="3" customFormat="1" ht="1.5" customHeight="1" hidden="1">
      <c r="A57" s="47">
        <v>4</v>
      </c>
      <c r="B57" s="47"/>
      <c r="C57" s="47"/>
      <c r="D57" s="48" t="s">
        <v>82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  <c r="AQ57" s="51">
        <f>AU69</f>
        <v>0</v>
      </c>
      <c r="AR57" s="51"/>
      <c r="AS57" s="51"/>
      <c r="AT57" s="51"/>
      <c r="AU57" s="51"/>
      <c r="AV57" s="51"/>
      <c r="AW57" s="51"/>
      <c r="AX57" s="51"/>
      <c r="AY57" s="52">
        <v>0</v>
      </c>
      <c r="AZ57" s="52"/>
      <c r="BA57" s="52"/>
      <c r="BB57" s="52"/>
      <c r="BC57" s="52"/>
      <c r="BD57" s="52"/>
      <c r="BE57" s="52"/>
      <c r="BF57" s="53"/>
      <c r="BG57" s="74">
        <f>AQ57+AY57</f>
        <v>0</v>
      </c>
      <c r="BH57" s="52"/>
      <c r="BI57" s="52"/>
      <c r="BJ57" s="52"/>
      <c r="BK57" s="52"/>
      <c r="BL57" s="52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s="3" customFormat="1" ht="18" customHeight="1">
      <c r="A58" s="22"/>
      <c r="B58" s="150" t="s">
        <v>53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1"/>
      <c r="AQ58" s="51">
        <f>SUM(AQ54:AX57)</f>
        <v>720000</v>
      </c>
      <c r="AR58" s="51"/>
      <c r="AS58" s="51"/>
      <c r="AT58" s="51"/>
      <c r="AU58" s="51"/>
      <c r="AV58" s="51"/>
      <c r="AW58" s="51"/>
      <c r="AX58" s="51"/>
      <c r="AY58" s="51">
        <f>SUM(AY54:BF57)</f>
        <v>0</v>
      </c>
      <c r="AZ58" s="51"/>
      <c r="BA58" s="51"/>
      <c r="BB58" s="51"/>
      <c r="BC58" s="51"/>
      <c r="BD58" s="51"/>
      <c r="BE58" s="51"/>
      <c r="BF58" s="51"/>
      <c r="BG58" s="74">
        <f>SUM(BG54:BL57)</f>
        <v>720000</v>
      </c>
      <c r="BH58" s="52"/>
      <c r="BI58" s="52"/>
      <c r="BJ58" s="52"/>
      <c r="BK58" s="52"/>
      <c r="BL58" s="52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6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15.75" customHeight="1">
      <c r="A60" s="213" t="s">
        <v>51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</row>
    <row r="61" spans="1:64" ht="3.75" customHeight="1" thickBo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</row>
    <row r="62" spans="1:64" ht="9.75" customHeight="1" hidden="1" thickBo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30.75" customHeight="1" thickBot="1">
      <c r="A63" s="174" t="s">
        <v>8</v>
      </c>
      <c r="B63" s="149"/>
      <c r="C63" s="149" t="s">
        <v>34</v>
      </c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 t="s">
        <v>12</v>
      </c>
      <c r="AB63" s="149"/>
      <c r="AC63" s="149"/>
      <c r="AD63" s="149"/>
      <c r="AE63" s="149"/>
      <c r="AF63" s="207" t="s">
        <v>11</v>
      </c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9"/>
      <c r="AU63" s="149" t="s">
        <v>10</v>
      </c>
      <c r="AV63" s="149"/>
      <c r="AW63" s="149"/>
      <c r="AX63" s="149"/>
      <c r="AY63" s="149"/>
      <c r="AZ63" s="149"/>
      <c r="BA63" s="149" t="s">
        <v>9</v>
      </c>
      <c r="BB63" s="149"/>
      <c r="BC63" s="149"/>
      <c r="BD63" s="149"/>
      <c r="BE63" s="149"/>
      <c r="BF63" s="149"/>
      <c r="BG63" s="149" t="s">
        <v>30</v>
      </c>
      <c r="BH63" s="149"/>
      <c r="BI63" s="149"/>
      <c r="BJ63" s="149"/>
      <c r="BK63" s="149"/>
      <c r="BL63" s="203"/>
    </row>
    <row r="64" spans="1:64" ht="15.75" customHeight="1" thickBot="1">
      <c r="A64" s="201">
        <v>1</v>
      </c>
      <c r="B64" s="202"/>
      <c r="C64" s="87">
        <v>2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>
        <v>3</v>
      </c>
      <c r="AB64" s="87"/>
      <c r="AC64" s="87"/>
      <c r="AD64" s="87"/>
      <c r="AE64" s="87"/>
      <c r="AF64" s="210">
        <v>4</v>
      </c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2"/>
      <c r="AU64" s="87">
        <v>5</v>
      </c>
      <c r="AV64" s="87"/>
      <c r="AW64" s="87"/>
      <c r="AX64" s="87"/>
      <c r="AY64" s="87"/>
      <c r="AZ64" s="87"/>
      <c r="BA64" s="87">
        <v>6</v>
      </c>
      <c r="BB64" s="87"/>
      <c r="BC64" s="87"/>
      <c r="BD64" s="87"/>
      <c r="BE64" s="87"/>
      <c r="BF64" s="87"/>
      <c r="BG64" s="87">
        <v>7</v>
      </c>
      <c r="BH64" s="87"/>
      <c r="BI64" s="87"/>
      <c r="BJ64" s="87"/>
      <c r="BK64" s="87"/>
      <c r="BL64" s="204"/>
    </row>
    <row r="65" spans="1:64" ht="13.5" customHeight="1">
      <c r="A65" s="54"/>
      <c r="B65" s="54"/>
      <c r="C65" s="118" t="s">
        <v>21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47"/>
      <c r="AB65" s="47"/>
      <c r="AC65" s="47"/>
      <c r="AD65" s="47"/>
      <c r="AE65" s="47"/>
      <c r="AF65" s="146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8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214"/>
    </row>
    <row r="66" spans="1:64" ht="27.75" customHeight="1">
      <c r="A66" s="54">
        <v>1</v>
      </c>
      <c r="B66" s="54"/>
      <c r="C66" s="55" t="s">
        <v>89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 t="s">
        <v>75</v>
      </c>
      <c r="AB66" s="57"/>
      <c r="AC66" s="57"/>
      <c r="AD66" s="57"/>
      <c r="AE66" s="58"/>
      <c r="AF66" s="59" t="s">
        <v>109</v>
      </c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1"/>
      <c r="AU66" s="62">
        <v>350000</v>
      </c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>
        <f>AU66+BA66</f>
        <v>350000</v>
      </c>
      <c r="BH66" s="62"/>
      <c r="BI66" s="62"/>
      <c r="BJ66" s="62"/>
      <c r="BK66" s="62"/>
      <c r="BL66" s="62"/>
    </row>
    <row r="67" spans="1:64" ht="39" customHeight="1">
      <c r="A67" s="54">
        <v>2</v>
      </c>
      <c r="B67" s="54"/>
      <c r="C67" s="55" t="s">
        <v>84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6" t="s">
        <v>75</v>
      </c>
      <c r="AB67" s="57"/>
      <c r="AC67" s="57"/>
      <c r="AD67" s="57"/>
      <c r="AE67" s="58"/>
      <c r="AF67" s="59" t="s">
        <v>109</v>
      </c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1"/>
      <c r="AU67" s="62">
        <v>70000</v>
      </c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>
        <f>AU67+BA67</f>
        <v>70000</v>
      </c>
      <c r="BH67" s="62"/>
      <c r="BI67" s="62"/>
      <c r="BJ67" s="62"/>
      <c r="BK67" s="62"/>
      <c r="BL67" s="62"/>
    </row>
    <row r="68" spans="1:64" ht="24.75" customHeight="1" thickBot="1">
      <c r="A68" s="54">
        <v>3</v>
      </c>
      <c r="B68" s="54"/>
      <c r="C68" s="55" t="s">
        <v>110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 t="s">
        <v>75</v>
      </c>
      <c r="AB68" s="57"/>
      <c r="AC68" s="57"/>
      <c r="AD68" s="57"/>
      <c r="AE68" s="58"/>
      <c r="AF68" s="59" t="s">
        <v>109</v>
      </c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1"/>
      <c r="AU68" s="62">
        <v>300000</v>
      </c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>
        <f>AU68+BA68</f>
        <v>300000</v>
      </c>
      <c r="BH68" s="62"/>
      <c r="BI68" s="62"/>
      <c r="BJ68" s="62"/>
      <c r="BK68" s="62"/>
      <c r="BL68" s="62"/>
    </row>
    <row r="69" spans="1:64" ht="15.75" hidden="1">
      <c r="A69" s="54">
        <v>4</v>
      </c>
      <c r="B69" s="54"/>
      <c r="C69" s="55" t="s">
        <v>72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6" t="s">
        <v>75</v>
      </c>
      <c r="AB69" s="57"/>
      <c r="AC69" s="57"/>
      <c r="AD69" s="57"/>
      <c r="AE69" s="58"/>
      <c r="AF69" s="59" t="s">
        <v>28</v>
      </c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1"/>
      <c r="AU69" s="62">
        <v>0</v>
      </c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>
        <f>AU69+BA69</f>
        <v>0</v>
      </c>
      <c r="BH69" s="62"/>
      <c r="BI69" s="62"/>
      <c r="BJ69" s="62"/>
      <c r="BK69" s="62"/>
      <c r="BL69" s="62"/>
    </row>
    <row r="70" spans="1:64" ht="15.75" hidden="1">
      <c r="A70" s="224">
        <v>5</v>
      </c>
      <c r="B70" s="224"/>
      <c r="C70" s="141" t="s">
        <v>73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56" t="s">
        <v>75</v>
      </c>
      <c r="AB70" s="57"/>
      <c r="AC70" s="57"/>
      <c r="AD70" s="57"/>
      <c r="AE70" s="58"/>
      <c r="AF70" s="59" t="s">
        <v>28</v>
      </c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1"/>
      <c r="AU70" s="121">
        <v>0</v>
      </c>
      <c r="AV70" s="122"/>
      <c r="AW70" s="122"/>
      <c r="AX70" s="122"/>
      <c r="AY70" s="122"/>
      <c r="AZ70" s="123"/>
      <c r="BA70" s="121"/>
      <c r="BB70" s="122"/>
      <c r="BC70" s="122"/>
      <c r="BD70" s="122"/>
      <c r="BE70" s="122"/>
      <c r="BF70" s="123"/>
      <c r="BG70" s="215">
        <f>AU70+BA70</f>
        <v>0</v>
      </c>
      <c r="BH70" s="215"/>
      <c r="BI70" s="215"/>
      <c r="BJ70" s="215"/>
      <c r="BK70" s="215"/>
      <c r="BL70" s="215"/>
    </row>
    <row r="71" spans="1:64" ht="15" customHeight="1">
      <c r="A71" s="222"/>
      <c r="B71" s="223"/>
      <c r="C71" s="221" t="s">
        <v>22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142"/>
      <c r="AB71" s="142"/>
      <c r="AC71" s="142"/>
      <c r="AD71" s="142"/>
      <c r="AE71" s="142"/>
      <c r="AF71" s="143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5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103"/>
    </row>
    <row r="72" spans="1:64" ht="30" customHeight="1">
      <c r="A72" s="138">
        <v>1</v>
      </c>
      <c r="B72" s="89"/>
      <c r="C72" s="55" t="s">
        <v>74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 t="s">
        <v>29</v>
      </c>
      <c r="AB72" s="57"/>
      <c r="AC72" s="57"/>
      <c r="AD72" s="57"/>
      <c r="AE72" s="58"/>
      <c r="AF72" s="59" t="s">
        <v>57</v>
      </c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1"/>
      <c r="AU72" s="62">
        <f>SUM(AU73:AZ74)</f>
        <v>216</v>
      </c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>
        <f>AU72+BA72</f>
        <v>216</v>
      </c>
      <c r="BH72" s="62"/>
      <c r="BI72" s="62"/>
      <c r="BJ72" s="62"/>
      <c r="BK72" s="62"/>
      <c r="BL72" s="102"/>
    </row>
    <row r="73" spans="1:64" ht="13.5" customHeight="1">
      <c r="A73" s="139"/>
      <c r="B73" s="91"/>
      <c r="C73" s="55" t="s">
        <v>58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106"/>
      <c r="AB73" s="107"/>
      <c r="AC73" s="107"/>
      <c r="AD73" s="107"/>
      <c r="AE73" s="108"/>
      <c r="AF73" s="216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02"/>
      <c r="AU73" s="62">
        <v>100</v>
      </c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>
        <f aca="true" t="shared" si="0" ref="BG73:BG84">AU73+BA73</f>
        <v>100</v>
      </c>
      <c r="BH73" s="62"/>
      <c r="BI73" s="62"/>
      <c r="BJ73" s="62"/>
      <c r="BK73" s="62"/>
      <c r="BL73" s="102"/>
    </row>
    <row r="74" spans="1:64" ht="12.75" customHeight="1">
      <c r="A74" s="140"/>
      <c r="B74" s="93"/>
      <c r="C74" s="55" t="s">
        <v>59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109"/>
      <c r="AB74" s="110"/>
      <c r="AC74" s="110"/>
      <c r="AD74" s="110"/>
      <c r="AE74" s="111"/>
      <c r="AF74" s="218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/>
      <c r="AU74" s="62">
        <v>116</v>
      </c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>
        <f t="shared" si="0"/>
        <v>116</v>
      </c>
      <c r="BH74" s="62"/>
      <c r="BI74" s="62"/>
      <c r="BJ74" s="62"/>
      <c r="BK74" s="62"/>
      <c r="BL74" s="102"/>
    </row>
    <row r="75" spans="1:64" ht="23.25" customHeight="1">
      <c r="A75" s="138">
        <v>2</v>
      </c>
      <c r="B75" s="89"/>
      <c r="C75" s="55" t="s">
        <v>85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 t="s">
        <v>29</v>
      </c>
      <c r="AB75" s="57"/>
      <c r="AC75" s="57"/>
      <c r="AD75" s="57"/>
      <c r="AE75" s="58"/>
      <c r="AF75" s="56" t="s">
        <v>86</v>
      </c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8"/>
      <c r="AU75" s="62">
        <f>SUM(AU76:AZ77)</f>
        <v>5</v>
      </c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>
        <f t="shared" si="0"/>
        <v>5</v>
      </c>
      <c r="BH75" s="62"/>
      <c r="BI75" s="62"/>
      <c r="BJ75" s="62"/>
      <c r="BK75" s="62"/>
      <c r="BL75" s="102"/>
    </row>
    <row r="76" spans="1:64" ht="12.75" customHeight="1">
      <c r="A76" s="139"/>
      <c r="B76" s="91"/>
      <c r="C76" s="55" t="s">
        <v>58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106"/>
      <c r="AB76" s="107"/>
      <c r="AC76" s="107"/>
      <c r="AD76" s="107"/>
      <c r="AE76" s="108"/>
      <c r="AF76" s="106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8"/>
      <c r="AU76" s="62">
        <v>4</v>
      </c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>
        <f t="shared" si="0"/>
        <v>4</v>
      </c>
      <c r="BH76" s="62"/>
      <c r="BI76" s="62"/>
      <c r="BJ76" s="62"/>
      <c r="BK76" s="62"/>
      <c r="BL76" s="102"/>
    </row>
    <row r="77" spans="1:64" ht="11.25" customHeight="1">
      <c r="A77" s="140"/>
      <c r="B77" s="93"/>
      <c r="C77" s="55" t="s">
        <v>59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109"/>
      <c r="AB77" s="110"/>
      <c r="AC77" s="110"/>
      <c r="AD77" s="110"/>
      <c r="AE77" s="111"/>
      <c r="AF77" s="109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1"/>
      <c r="AU77" s="62">
        <v>1</v>
      </c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>
        <f t="shared" si="0"/>
        <v>1</v>
      </c>
      <c r="BH77" s="62"/>
      <c r="BI77" s="62"/>
      <c r="BJ77" s="62"/>
      <c r="BK77" s="62"/>
      <c r="BL77" s="102"/>
    </row>
    <row r="78" spans="1:64" ht="13.5" customHeight="1" thickBot="1">
      <c r="A78" s="68">
        <v>3</v>
      </c>
      <c r="B78" s="69"/>
      <c r="C78" s="44" t="s">
        <v>111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6"/>
      <c r="AA78" s="41" t="s">
        <v>29</v>
      </c>
      <c r="AB78" s="42"/>
      <c r="AC78" s="42"/>
      <c r="AD78" s="42"/>
      <c r="AE78" s="43"/>
      <c r="AF78" s="41" t="s">
        <v>113</v>
      </c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3"/>
      <c r="AU78" s="39">
        <v>100</v>
      </c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>
        <f>AU78+BA78</f>
        <v>100</v>
      </c>
      <c r="BH78" s="39"/>
      <c r="BI78" s="39"/>
      <c r="BJ78" s="39"/>
      <c r="BK78" s="39"/>
      <c r="BL78" s="40"/>
    </row>
    <row r="79" spans="1:69" ht="1.5" customHeight="1">
      <c r="A79" s="90">
        <v>4</v>
      </c>
      <c r="B79" s="91"/>
      <c r="C79" s="124" t="s">
        <v>68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06" t="s">
        <v>29</v>
      </c>
      <c r="AB79" s="107"/>
      <c r="AC79" s="107"/>
      <c r="AD79" s="107"/>
      <c r="AE79" s="108"/>
      <c r="AF79" s="112" t="s">
        <v>100</v>
      </c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4"/>
      <c r="AU79" s="119">
        <f>SUM(AU80:AZ81)</f>
        <v>0</v>
      </c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>
        <f t="shared" si="0"/>
        <v>0</v>
      </c>
      <c r="BH79" s="119"/>
      <c r="BI79" s="119"/>
      <c r="BJ79" s="119"/>
      <c r="BK79" s="119"/>
      <c r="BL79" s="119"/>
      <c r="BQ79" s="23"/>
    </row>
    <row r="80" spans="1:64" ht="12.75" hidden="1">
      <c r="A80" s="90"/>
      <c r="B80" s="91"/>
      <c r="C80" s="55" t="s">
        <v>58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106"/>
      <c r="AB80" s="107"/>
      <c r="AC80" s="107"/>
      <c r="AD80" s="107"/>
      <c r="AE80" s="108"/>
      <c r="AF80" s="112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4"/>
      <c r="AU80" s="62">
        <v>0</v>
      </c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>
        <f t="shared" si="0"/>
        <v>0</v>
      </c>
      <c r="BH80" s="62"/>
      <c r="BI80" s="62"/>
      <c r="BJ80" s="62"/>
      <c r="BK80" s="62"/>
      <c r="BL80" s="62"/>
    </row>
    <row r="81" spans="1:64" ht="12.75" hidden="1">
      <c r="A81" s="92"/>
      <c r="B81" s="93"/>
      <c r="C81" s="55" t="s">
        <v>59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109"/>
      <c r="AB81" s="110"/>
      <c r="AC81" s="110"/>
      <c r="AD81" s="110"/>
      <c r="AE81" s="111"/>
      <c r="AF81" s="115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7"/>
      <c r="AU81" s="62">
        <v>0</v>
      </c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>
        <f t="shared" si="0"/>
        <v>0</v>
      </c>
      <c r="BH81" s="62"/>
      <c r="BI81" s="62"/>
      <c r="BJ81" s="62"/>
      <c r="BK81" s="62"/>
      <c r="BL81" s="62"/>
    </row>
    <row r="82" spans="1:69" ht="12.75" hidden="1">
      <c r="A82" s="88"/>
      <c r="B82" s="89"/>
      <c r="C82" s="55" t="s">
        <v>66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6" t="s">
        <v>29</v>
      </c>
      <c r="AB82" s="57"/>
      <c r="AC82" s="57"/>
      <c r="AD82" s="57"/>
      <c r="AE82" s="58"/>
      <c r="AF82" s="56" t="s">
        <v>101</v>
      </c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8"/>
      <c r="AU82" s="62">
        <f>SUM(AU83:AZ84)</f>
        <v>0</v>
      </c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>
        <f t="shared" si="0"/>
        <v>0</v>
      </c>
      <c r="BH82" s="62"/>
      <c r="BI82" s="62"/>
      <c r="BJ82" s="62"/>
      <c r="BK82" s="62"/>
      <c r="BL82" s="62"/>
      <c r="BQ82" s="23"/>
    </row>
    <row r="83" spans="1:64" ht="12.75" hidden="1">
      <c r="A83" s="90"/>
      <c r="B83" s="91"/>
      <c r="C83" s="55" t="s">
        <v>58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106"/>
      <c r="AB83" s="107"/>
      <c r="AC83" s="107"/>
      <c r="AD83" s="107"/>
      <c r="AE83" s="108"/>
      <c r="AF83" s="106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8"/>
      <c r="AU83" s="62">
        <v>0</v>
      </c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>
        <f t="shared" si="0"/>
        <v>0</v>
      </c>
      <c r="BH83" s="62"/>
      <c r="BI83" s="62"/>
      <c r="BJ83" s="62"/>
      <c r="BK83" s="62"/>
      <c r="BL83" s="62"/>
    </row>
    <row r="84" spans="1:64" ht="12.75" hidden="1">
      <c r="A84" s="90"/>
      <c r="B84" s="91"/>
      <c r="C84" s="55" t="s">
        <v>59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109"/>
      <c r="AB84" s="110"/>
      <c r="AC84" s="110"/>
      <c r="AD84" s="110"/>
      <c r="AE84" s="111"/>
      <c r="AF84" s="109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1"/>
      <c r="AU84" s="62">
        <v>0</v>
      </c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>
        <f t="shared" si="0"/>
        <v>0</v>
      </c>
      <c r="BH84" s="62"/>
      <c r="BI84" s="62"/>
      <c r="BJ84" s="62"/>
      <c r="BK84" s="62"/>
      <c r="BL84" s="62"/>
    </row>
    <row r="85" spans="1:64" ht="15.75">
      <c r="A85" s="92"/>
      <c r="B85" s="93"/>
      <c r="C85" s="118" t="s">
        <v>23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47"/>
      <c r="AB85" s="47"/>
      <c r="AC85" s="47"/>
      <c r="AD85" s="47"/>
      <c r="AE85" s="47"/>
      <c r="AF85" s="146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8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64" ht="27.75" customHeight="1">
      <c r="A86" s="54">
        <v>1</v>
      </c>
      <c r="B86" s="54"/>
      <c r="C86" s="55" t="s">
        <v>87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6" t="s">
        <v>75</v>
      </c>
      <c r="AB86" s="57"/>
      <c r="AC86" s="57"/>
      <c r="AD86" s="57"/>
      <c r="AE86" s="58"/>
      <c r="AF86" s="59" t="s">
        <v>83</v>
      </c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1"/>
      <c r="AU86" s="62">
        <f>AU66/AU72</f>
        <v>1620.3703703703704</v>
      </c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>
        <f>BG66/BG72</f>
        <v>1620.3703703703704</v>
      </c>
      <c r="BH86" s="62"/>
      <c r="BI86" s="62"/>
      <c r="BJ86" s="62"/>
      <c r="BK86" s="62"/>
      <c r="BL86" s="62"/>
    </row>
    <row r="87" spans="1:64" ht="15.75">
      <c r="A87" s="54">
        <v>2</v>
      </c>
      <c r="B87" s="54"/>
      <c r="C87" s="55" t="s">
        <v>88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6" t="s">
        <v>75</v>
      </c>
      <c r="AB87" s="57"/>
      <c r="AC87" s="57"/>
      <c r="AD87" s="57"/>
      <c r="AE87" s="58"/>
      <c r="AF87" s="59" t="s">
        <v>83</v>
      </c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1"/>
      <c r="AU87" s="62">
        <f>AU67/AU75</f>
        <v>14000</v>
      </c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>
        <f>BG67/BG75</f>
        <v>14000</v>
      </c>
      <c r="BH87" s="62"/>
      <c r="BI87" s="62"/>
      <c r="BJ87" s="62"/>
      <c r="BK87" s="62"/>
      <c r="BL87" s="62"/>
    </row>
    <row r="88" spans="1:64" ht="15.75">
      <c r="A88" s="54">
        <v>3</v>
      </c>
      <c r="B88" s="54"/>
      <c r="C88" s="55" t="s">
        <v>116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6" t="s">
        <v>75</v>
      </c>
      <c r="AB88" s="57"/>
      <c r="AC88" s="57"/>
      <c r="AD88" s="57"/>
      <c r="AE88" s="58"/>
      <c r="AF88" s="59" t="s">
        <v>115</v>
      </c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1"/>
      <c r="AU88" s="62">
        <v>100</v>
      </c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>
        <f>AU88+BA88</f>
        <v>100</v>
      </c>
      <c r="BH88" s="62"/>
      <c r="BI88" s="62"/>
      <c r="BJ88" s="62"/>
      <c r="BK88" s="62"/>
      <c r="BL88" s="62"/>
    </row>
    <row r="89" spans="1:64" ht="15.75">
      <c r="A89" s="54">
        <v>4</v>
      </c>
      <c r="B89" s="54"/>
      <c r="C89" s="55" t="s">
        <v>112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6" t="s">
        <v>75</v>
      </c>
      <c r="AB89" s="57"/>
      <c r="AC89" s="57"/>
      <c r="AD89" s="57"/>
      <c r="AE89" s="58"/>
      <c r="AF89" s="59" t="s">
        <v>83</v>
      </c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1"/>
      <c r="AU89" s="62">
        <f>AU68/AU78</f>
        <v>3000</v>
      </c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>
        <f>BG68/BG78</f>
        <v>3000</v>
      </c>
      <c r="BH89" s="62"/>
      <c r="BI89" s="62"/>
      <c r="BJ89" s="62"/>
      <c r="BK89" s="62"/>
      <c r="BL89" s="62"/>
    </row>
    <row r="90" spans="1:64" ht="0.75" customHeight="1">
      <c r="A90" s="71">
        <v>4</v>
      </c>
      <c r="B90" s="71"/>
      <c r="C90" s="94" t="s">
        <v>97</v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126" t="s">
        <v>75</v>
      </c>
      <c r="AB90" s="127"/>
      <c r="AC90" s="127"/>
      <c r="AD90" s="127"/>
      <c r="AE90" s="128"/>
      <c r="AF90" s="59" t="s">
        <v>83</v>
      </c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1"/>
      <c r="AU90" s="62" t="e">
        <f>AU69/AU79</f>
        <v>#DIV/0!</v>
      </c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 t="e">
        <f>BG69/BG79</f>
        <v>#DIV/0!</v>
      </c>
      <c r="BH90" s="62"/>
      <c r="BI90" s="62"/>
      <c r="BJ90" s="62"/>
      <c r="BK90" s="62"/>
      <c r="BL90" s="62"/>
    </row>
    <row r="91" spans="1:64" ht="15.75" hidden="1">
      <c r="A91" s="71">
        <v>5</v>
      </c>
      <c r="B91" s="71"/>
      <c r="C91" s="94" t="s">
        <v>67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126" t="s">
        <v>75</v>
      </c>
      <c r="AB91" s="127"/>
      <c r="AC91" s="127"/>
      <c r="AD91" s="127"/>
      <c r="AE91" s="128"/>
      <c r="AF91" s="59" t="s">
        <v>83</v>
      </c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1"/>
      <c r="AU91" s="62" t="e">
        <f>AU70/AU82</f>
        <v>#DIV/0!</v>
      </c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 t="e">
        <f>BG70/BG82</f>
        <v>#DIV/0!</v>
      </c>
      <c r="BH91" s="62"/>
      <c r="BI91" s="62"/>
      <c r="BJ91" s="62"/>
      <c r="BK91" s="62"/>
      <c r="BL91" s="62"/>
    </row>
    <row r="92" spans="1:64" ht="14.25" customHeight="1">
      <c r="A92" s="71"/>
      <c r="B92" s="71"/>
      <c r="C92" s="225" t="s">
        <v>24</v>
      </c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79"/>
      <c r="AB92" s="79"/>
      <c r="AC92" s="79"/>
      <c r="AD92" s="79"/>
      <c r="AE92" s="79"/>
      <c r="AF92" s="64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6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</row>
    <row r="93" spans="1:64" ht="29.25" customHeight="1">
      <c r="A93" s="71">
        <v>1</v>
      </c>
      <c r="B93" s="71"/>
      <c r="C93" s="94" t="s">
        <v>92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79" t="s">
        <v>26</v>
      </c>
      <c r="AB93" s="79"/>
      <c r="AC93" s="79"/>
      <c r="AD93" s="79"/>
      <c r="AE93" s="79"/>
      <c r="AF93" s="99" t="s">
        <v>60</v>
      </c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62">
        <f>AU86/1036.7*100-100</f>
        <v>56.300797759271774</v>
      </c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>
        <f>BG86/1036.7*100-100</f>
        <v>56.300797759271774</v>
      </c>
      <c r="BH93" s="62"/>
      <c r="BI93" s="62"/>
      <c r="BJ93" s="62"/>
      <c r="BK93" s="62"/>
      <c r="BL93" s="62"/>
    </row>
    <row r="94" spans="1:68" ht="28.5" customHeight="1">
      <c r="A94" s="71">
        <v>2</v>
      </c>
      <c r="B94" s="71"/>
      <c r="C94" s="94" t="s">
        <v>93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79" t="s">
        <v>26</v>
      </c>
      <c r="AB94" s="79"/>
      <c r="AC94" s="79"/>
      <c r="AD94" s="79"/>
      <c r="AE94" s="79"/>
      <c r="AF94" s="99" t="s">
        <v>60</v>
      </c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62">
        <f>AU72/210*100-100</f>
        <v>2.857142857142847</v>
      </c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>
        <f>BG72/210*100-100</f>
        <v>2.857142857142847</v>
      </c>
      <c r="BH94" s="62"/>
      <c r="BI94" s="62"/>
      <c r="BJ94" s="62"/>
      <c r="BK94" s="62"/>
      <c r="BL94" s="62"/>
      <c r="BP94" s="23"/>
    </row>
    <row r="95" spans="1:64" ht="14.25" customHeight="1">
      <c r="A95" s="71"/>
      <c r="B95" s="71"/>
      <c r="C95" s="95" t="s">
        <v>58</v>
      </c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79"/>
      <c r="AB95" s="79"/>
      <c r="AC95" s="79"/>
      <c r="AD95" s="79"/>
      <c r="AE95" s="7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62">
        <f>AU73/91*100-100</f>
        <v>9.890109890109898</v>
      </c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>
        <f>BG73/91*100-100</f>
        <v>9.890109890109898</v>
      </c>
      <c r="BH95" s="62"/>
      <c r="BI95" s="62"/>
      <c r="BJ95" s="62"/>
      <c r="BK95" s="62"/>
      <c r="BL95" s="62"/>
    </row>
    <row r="96" spans="1:64" ht="13.5" thickBot="1">
      <c r="A96" s="73"/>
      <c r="B96" s="73"/>
      <c r="C96" s="97" t="s">
        <v>59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8"/>
      <c r="AB96" s="98"/>
      <c r="AC96" s="98"/>
      <c r="AD96" s="98"/>
      <c r="AE96" s="98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39">
        <f>AU74/119*100-100</f>
        <v>-2.52100840336135</v>
      </c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>
        <f>BG74/119*100-100</f>
        <v>-2.52100840336135</v>
      </c>
      <c r="BH96" s="39"/>
      <c r="BI96" s="39"/>
      <c r="BJ96" s="39"/>
      <c r="BK96" s="39"/>
      <c r="BL96" s="39"/>
    </row>
    <row r="97" spans="1:64" ht="27" customHeight="1">
      <c r="A97" s="244">
        <v>3</v>
      </c>
      <c r="B97" s="245"/>
      <c r="C97" s="104" t="s">
        <v>91</v>
      </c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5" t="s">
        <v>26</v>
      </c>
      <c r="AB97" s="105"/>
      <c r="AC97" s="105"/>
      <c r="AD97" s="105"/>
      <c r="AE97" s="105"/>
      <c r="AF97" s="120" t="s">
        <v>60</v>
      </c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96">
        <f>AU87/13553.56*100-100</f>
        <v>3.2938947405699963</v>
      </c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>
        <f>BG87/13553.56*100-100</f>
        <v>3.2938947405699963</v>
      </c>
      <c r="BH97" s="96"/>
      <c r="BI97" s="96"/>
      <c r="BJ97" s="96"/>
      <c r="BK97" s="96"/>
      <c r="BL97" s="103"/>
    </row>
    <row r="98" spans="1:64" ht="24.75" customHeight="1">
      <c r="A98" s="70">
        <v>4</v>
      </c>
      <c r="B98" s="71"/>
      <c r="C98" s="94" t="s">
        <v>90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79" t="s">
        <v>26</v>
      </c>
      <c r="AB98" s="79"/>
      <c r="AC98" s="79"/>
      <c r="AD98" s="79"/>
      <c r="AE98" s="79"/>
      <c r="AF98" s="99" t="s">
        <v>60</v>
      </c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62">
        <f>AU75/5*100-100</f>
        <v>0</v>
      </c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>
        <f>BG75/5*100-100</f>
        <v>0</v>
      </c>
      <c r="BH98" s="62"/>
      <c r="BI98" s="62"/>
      <c r="BJ98" s="62"/>
      <c r="BK98" s="62"/>
      <c r="BL98" s="102"/>
    </row>
    <row r="99" spans="1:64" ht="12.75">
      <c r="A99" s="70"/>
      <c r="B99" s="71"/>
      <c r="C99" s="95" t="s">
        <v>58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79"/>
      <c r="AB99" s="79"/>
      <c r="AC99" s="79"/>
      <c r="AD99" s="79"/>
      <c r="AE99" s="7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62">
        <f>AU76/4*100-100</f>
        <v>0</v>
      </c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>
        <f>BG76/4*100-100</f>
        <v>0</v>
      </c>
      <c r="BH99" s="62"/>
      <c r="BI99" s="62"/>
      <c r="BJ99" s="62"/>
      <c r="BK99" s="62"/>
      <c r="BL99" s="102"/>
    </row>
    <row r="100" spans="1:64" ht="13.5" thickBot="1">
      <c r="A100" s="72"/>
      <c r="B100" s="73"/>
      <c r="C100" s="97" t="s">
        <v>59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8"/>
      <c r="AB100" s="98"/>
      <c r="AC100" s="98"/>
      <c r="AD100" s="98"/>
      <c r="AE100" s="98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39">
        <f>AU77/1*100-100</f>
        <v>0</v>
      </c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>
        <f>BG77/1*100-100</f>
        <v>0</v>
      </c>
      <c r="BH100" s="39"/>
      <c r="BI100" s="39"/>
      <c r="BJ100" s="39"/>
      <c r="BK100" s="39"/>
      <c r="BL100" s="40"/>
    </row>
    <row r="101" spans="1:64" s="35" customFormat="1" ht="21.75" customHeight="1" thickBot="1">
      <c r="A101" s="75">
        <v>5</v>
      </c>
      <c r="B101" s="76"/>
      <c r="C101" s="77" t="s">
        <v>114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6" t="s">
        <v>26</v>
      </c>
      <c r="AB101" s="76"/>
      <c r="AC101" s="76"/>
      <c r="AD101" s="76"/>
      <c r="AE101" s="76"/>
      <c r="AF101" s="78" t="s">
        <v>115</v>
      </c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63">
        <f>AU88/AU78*100</f>
        <v>100</v>
      </c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>
        <f>BG88/BG78*100</f>
        <v>100</v>
      </c>
      <c r="BH101" s="63"/>
      <c r="BI101" s="63"/>
      <c r="BJ101" s="63"/>
      <c r="BK101" s="63"/>
      <c r="BL101" s="67"/>
    </row>
    <row r="102" spans="1:64" ht="27" customHeight="1" hidden="1">
      <c r="A102" s="136">
        <v>6</v>
      </c>
      <c r="B102" s="136"/>
      <c r="C102" s="241" t="s">
        <v>96</v>
      </c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2" t="s">
        <v>26</v>
      </c>
      <c r="AB102" s="242"/>
      <c r="AC102" s="242"/>
      <c r="AD102" s="242"/>
      <c r="AE102" s="242"/>
      <c r="AF102" s="243" t="s">
        <v>60</v>
      </c>
      <c r="AG102" s="243"/>
      <c r="AH102" s="243"/>
      <c r="AI102" s="243"/>
      <c r="AJ102" s="243"/>
      <c r="AK102" s="243"/>
      <c r="AL102" s="243"/>
      <c r="AM102" s="243"/>
      <c r="AN102" s="243"/>
      <c r="AO102" s="243"/>
      <c r="AP102" s="243"/>
      <c r="AQ102" s="243"/>
      <c r="AR102" s="243"/>
      <c r="AS102" s="243"/>
      <c r="AT102" s="243"/>
      <c r="AU102" s="119" t="e">
        <f>AU90/3000*100-100</f>
        <v>#DIV/0!</v>
      </c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 t="e">
        <f>BG90/3000*100-100</f>
        <v>#DIV/0!</v>
      </c>
      <c r="BH102" s="119"/>
      <c r="BI102" s="119"/>
      <c r="BJ102" s="119"/>
      <c r="BK102" s="119"/>
      <c r="BL102" s="119"/>
    </row>
    <row r="103" spans="1:64" ht="12.75" hidden="1">
      <c r="A103" s="71">
        <v>7</v>
      </c>
      <c r="B103" s="71"/>
      <c r="C103" s="94" t="s">
        <v>95</v>
      </c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79" t="s">
        <v>26</v>
      </c>
      <c r="AB103" s="79"/>
      <c r="AC103" s="79"/>
      <c r="AD103" s="79"/>
      <c r="AE103" s="79"/>
      <c r="AF103" s="99" t="s">
        <v>60</v>
      </c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62">
        <f>AU79/8*100-100</f>
        <v>-100</v>
      </c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>
        <f>BG79/8*100-100</f>
        <v>-100</v>
      </c>
      <c r="BH103" s="62"/>
      <c r="BI103" s="62"/>
      <c r="BJ103" s="62"/>
      <c r="BK103" s="62"/>
      <c r="BL103" s="62"/>
    </row>
    <row r="104" spans="1:64" ht="12.75" hidden="1">
      <c r="A104" s="71"/>
      <c r="B104" s="71"/>
      <c r="C104" s="95" t="s">
        <v>58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79"/>
      <c r="AB104" s="79"/>
      <c r="AC104" s="79"/>
      <c r="AD104" s="79"/>
      <c r="AE104" s="7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62">
        <f>AU80/4*100-100</f>
        <v>-100</v>
      </c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>
        <f>BG80/4*100-100</f>
        <v>-100</v>
      </c>
      <c r="BH104" s="62"/>
      <c r="BI104" s="62"/>
      <c r="BJ104" s="62"/>
      <c r="BK104" s="62"/>
      <c r="BL104" s="62"/>
    </row>
    <row r="105" spans="1:64" ht="13.5" hidden="1" thickBot="1">
      <c r="A105" s="73"/>
      <c r="B105" s="73"/>
      <c r="C105" s="97" t="s">
        <v>59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8"/>
      <c r="AB105" s="98"/>
      <c r="AC105" s="98"/>
      <c r="AD105" s="98"/>
      <c r="AE105" s="98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39">
        <f>AU81/4*100-100</f>
        <v>-100</v>
      </c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>
        <f>BG81/4*100-100</f>
        <v>-100</v>
      </c>
      <c r="BH105" s="39"/>
      <c r="BI105" s="39"/>
      <c r="BJ105" s="39"/>
      <c r="BK105" s="39"/>
      <c r="BL105" s="39"/>
    </row>
    <row r="106" spans="1:64" ht="15.75" hidden="1">
      <c r="A106" s="136"/>
      <c r="B106" s="136"/>
      <c r="C106" s="241" t="s">
        <v>98</v>
      </c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129" t="s">
        <v>26</v>
      </c>
      <c r="AB106" s="130"/>
      <c r="AC106" s="130"/>
      <c r="AD106" s="130"/>
      <c r="AE106" s="131"/>
      <c r="AF106" s="235" t="s">
        <v>60</v>
      </c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7"/>
      <c r="AU106" s="119" t="e">
        <f>AU91/5000*100-100</f>
        <v>#DIV/0!</v>
      </c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 t="e">
        <f>BG91/5000*100-100</f>
        <v>#DIV/0!</v>
      </c>
      <c r="BH106" s="119"/>
      <c r="BI106" s="119"/>
      <c r="BJ106" s="119"/>
      <c r="BK106" s="119"/>
      <c r="BL106" s="119"/>
    </row>
    <row r="107" spans="1:64" ht="12.75" hidden="1">
      <c r="A107" s="71"/>
      <c r="B107" s="71"/>
      <c r="C107" s="94" t="s">
        <v>99</v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126" t="s">
        <v>26</v>
      </c>
      <c r="AB107" s="127"/>
      <c r="AC107" s="127"/>
      <c r="AD107" s="127"/>
      <c r="AE107" s="128"/>
      <c r="AF107" s="159" t="s">
        <v>60</v>
      </c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234"/>
      <c r="AU107" s="62">
        <f>AU82/5*100-100</f>
        <v>-100</v>
      </c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>
        <f>BG84/5*100-100</f>
        <v>-100</v>
      </c>
      <c r="BH107" s="62"/>
      <c r="BI107" s="62"/>
      <c r="BJ107" s="62"/>
      <c r="BK107" s="62"/>
      <c r="BL107" s="62"/>
    </row>
    <row r="108" spans="1:64" ht="12.75" hidden="1">
      <c r="A108" s="33"/>
      <c r="B108" s="34"/>
      <c r="C108" s="228" t="s">
        <v>58</v>
      </c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30"/>
      <c r="AA108" s="129"/>
      <c r="AB108" s="130"/>
      <c r="AC108" s="130"/>
      <c r="AD108" s="130"/>
      <c r="AE108" s="131"/>
      <c r="AF108" s="235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7"/>
      <c r="AU108" s="62">
        <v>0</v>
      </c>
      <c r="AV108" s="62"/>
      <c r="AW108" s="62"/>
      <c r="AX108" s="62"/>
      <c r="AY108" s="62"/>
      <c r="AZ108" s="62"/>
      <c r="BA108" s="62">
        <v>0</v>
      </c>
      <c r="BB108" s="62"/>
      <c r="BC108" s="62"/>
      <c r="BD108" s="62"/>
      <c r="BE108" s="62"/>
      <c r="BF108" s="62"/>
      <c r="BG108" s="62">
        <v>0</v>
      </c>
      <c r="BH108" s="62"/>
      <c r="BI108" s="62"/>
      <c r="BJ108" s="62"/>
      <c r="BK108" s="62"/>
      <c r="BL108" s="62"/>
    </row>
    <row r="109" spans="1:64" ht="13.5" hidden="1" thickBot="1">
      <c r="A109" s="226"/>
      <c r="B109" s="227"/>
      <c r="C109" s="231" t="s">
        <v>59</v>
      </c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3"/>
      <c r="AA109" s="132"/>
      <c r="AB109" s="133"/>
      <c r="AC109" s="133"/>
      <c r="AD109" s="133"/>
      <c r="AE109" s="134"/>
      <c r="AF109" s="238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40"/>
      <c r="AU109" s="248">
        <f>AU84/5*100-100</f>
        <v>-100</v>
      </c>
      <c r="AV109" s="249"/>
      <c r="AW109" s="249"/>
      <c r="AX109" s="249"/>
      <c r="AY109" s="249"/>
      <c r="AZ109" s="250"/>
      <c r="BA109" s="248"/>
      <c r="BB109" s="249"/>
      <c r="BC109" s="249"/>
      <c r="BD109" s="249"/>
      <c r="BE109" s="249"/>
      <c r="BF109" s="250"/>
      <c r="BG109" s="62">
        <f>BG84/5*100-100</f>
        <v>-100</v>
      </c>
      <c r="BH109" s="62"/>
      <c r="BI109" s="62"/>
      <c r="BJ109" s="62"/>
      <c r="BK109" s="62"/>
      <c r="BL109" s="62"/>
    </row>
    <row r="110" spans="1:64" ht="17.25" customHeight="1">
      <c r="A110" s="5"/>
      <c r="B110" s="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5"/>
      <c r="X110" s="25"/>
      <c r="Y110" s="25"/>
      <c r="Z110" s="25"/>
      <c r="AA110" s="25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7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8"/>
      <c r="BB110" s="28"/>
      <c r="BC110" s="28"/>
      <c r="BD110" s="28"/>
      <c r="BE110" s="28"/>
      <c r="BF110" s="28"/>
      <c r="BG110" s="28"/>
      <c r="BH110" s="29"/>
      <c r="BI110" s="29"/>
      <c r="BJ110" s="29"/>
      <c r="BK110" s="29"/>
      <c r="BL110" s="29"/>
    </row>
    <row r="111" spans="1:59" ht="30" customHeight="1">
      <c r="A111" s="135" t="s">
        <v>120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4"/>
      <c r="AO111" s="246" t="s">
        <v>121</v>
      </c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246"/>
      <c r="BC111" s="246"/>
      <c r="BD111" s="246"/>
      <c r="BE111" s="246"/>
      <c r="BF111" s="246"/>
      <c r="BG111" s="246"/>
    </row>
    <row r="112" spans="23:59" ht="15.75" customHeight="1">
      <c r="W112" s="137" t="s">
        <v>14</v>
      </c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O112" s="137" t="s">
        <v>15</v>
      </c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</row>
    <row r="113" spans="1:6" ht="15.75">
      <c r="A113" s="135" t="s">
        <v>27</v>
      </c>
      <c r="B113" s="135"/>
      <c r="C113" s="135"/>
      <c r="D113" s="135"/>
      <c r="E113" s="135"/>
      <c r="F113" s="135"/>
    </row>
    <row r="114" ht="5.25" customHeight="1"/>
    <row r="115" ht="15">
      <c r="B115" s="30" t="s">
        <v>63</v>
      </c>
    </row>
    <row r="116" spans="1:59" ht="28.5" customHeight="1">
      <c r="A116" s="135" t="s">
        <v>102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23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6"/>
      <c r="AK116" s="246"/>
      <c r="AL116" s="246"/>
      <c r="AM116" s="246"/>
      <c r="AN116" s="4"/>
      <c r="AO116" s="246" t="s">
        <v>103</v>
      </c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6"/>
      <c r="BF116" s="246"/>
      <c r="BG116" s="246"/>
    </row>
    <row r="117" spans="23:59" ht="12.75">
      <c r="W117" s="137" t="s">
        <v>14</v>
      </c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O117" s="137" t="s">
        <v>15</v>
      </c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</row>
    <row r="118" spans="1:59" ht="12.75">
      <c r="A118" s="5"/>
      <c r="B118" s="5"/>
      <c r="C118" s="31" t="s">
        <v>64</v>
      </c>
      <c r="D118" s="31"/>
      <c r="E118" s="31"/>
      <c r="F118" s="5"/>
      <c r="G118" s="5"/>
      <c r="H118" s="5"/>
      <c r="I118" s="125">
        <v>44579</v>
      </c>
      <c r="J118" s="125"/>
      <c r="K118" s="125"/>
      <c r="L118" s="12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20" ht="12.75">
      <c r="E120" s="1" t="s">
        <v>52</v>
      </c>
    </row>
  </sheetData>
  <sheetProtection/>
  <mergeCells count="443">
    <mergeCell ref="BA105:BF105"/>
    <mergeCell ref="AU105:AZ105"/>
    <mergeCell ref="C105:Z105"/>
    <mergeCell ref="BA107:BF107"/>
    <mergeCell ref="BG107:BL107"/>
    <mergeCell ref="AF106:AT106"/>
    <mergeCell ref="BG105:BL105"/>
    <mergeCell ref="C106:Z106"/>
    <mergeCell ref="AA106:AE106"/>
    <mergeCell ref="BG109:BL109"/>
    <mergeCell ref="BA109:BF109"/>
    <mergeCell ref="AU109:AZ109"/>
    <mergeCell ref="AU106:AZ106"/>
    <mergeCell ref="BA106:BF106"/>
    <mergeCell ref="BG106:BL106"/>
    <mergeCell ref="AU107:AZ107"/>
    <mergeCell ref="AU108:AZ108"/>
    <mergeCell ref="BG108:BL108"/>
    <mergeCell ref="BA108:BF108"/>
    <mergeCell ref="AQ5:AV5"/>
    <mergeCell ref="AX5:AZ5"/>
    <mergeCell ref="A116:V116"/>
    <mergeCell ref="W116:AM116"/>
    <mergeCell ref="AO116:BG116"/>
    <mergeCell ref="C74:Z74"/>
    <mergeCell ref="C63:Z63"/>
    <mergeCell ref="BG104:BL104"/>
    <mergeCell ref="BA104:BF104"/>
    <mergeCell ref="AU104:AZ104"/>
    <mergeCell ref="AO117:BG117"/>
    <mergeCell ref="A111:V111"/>
    <mergeCell ref="W111:AM111"/>
    <mergeCell ref="AO111:BG111"/>
    <mergeCell ref="W112:AM112"/>
    <mergeCell ref="AO112:BG112"/>
    <mergeCell ref="AA93:AE93"/>
    <mergeCell ref="AF107:AT109"/>
    <mergeCell ref="A102:B102"/>
    <mergeCell ref="C102:Z102"/>
    <mergeCell ref="AA102:AE102"/>
    <mergeCell ref="AF102:AT102"/>
    <mergeCell ref="A97:B97"/>
    <mergeCell ref="AF94:AT96"/>
    <mergeCell ref="AF93:AT93"/>
    <mergeCell ref="C87:Z87"/>
    <mergeCell ref="AA87:AE87"/>
    <mergeCell ref="A109:B109"/>
    <mergeCell ref="C108:Z108"/>
    <mergeCell ref="C96:Z96"/>
    <mergeCell ref="AA94:AE96"/>
    <mergeCell ref="C95:Z95"/>
    <mergeCell ref="A93:B93"/>
    <mergeCell ref="C94:Z94"/>
    <mergeCell ref="C109:Z109"/>
    <mergeCell ref="A67:B67"/>
    <mergeCell ref="A68:B68"/>
    <mergeCell ref="C68:Z68"/>
    <mergeCell ref="AA92:AE92"/>
    <mergeCell ref="C92:Z92"/>
    <mergeCell ref="A87:B87"/>
    <mergeCell ref="A92:B92"/>
    <mergeCell ref="C91:Z91"/>
    <mergeCell ref="AA91:AE91"/>
    <mergeCell ref="A91:B91"/>
    <mergeCell ref="A86:B86"/>
    <mergeCell ref="C93:Z93"/>
    <mergeCell ref="C84:Z84"/>
    <mergeCell ref="C82:Z82"/>
    <mergeCell ref="C72:Z72"/>
    <mergeCell ref="A65:B65"/>
    <mergeCell ref="A66:B66"/>
    <mergeCell ref="A71:B71"/>
    <mergeCell ref="A70:B70"/>
    <mergeCell ref="C66:Z66"/>
    <mergeCell ref="C65:Z65"/>
    <mergeCell ref="C67:Z67"/>
    <mergeCell ref="C73:Z73"/>
    <mergeCell ref="C75:Z75"/>
    <mergeCell ref="BG91:BL91"/>
    <mergeCell ref="BG93:BL93"/>
    <mergeCell ref="C71:Z71"/>
    <mergeCell ref="AA90:AE90"/>
    <mergeCell ref="AA75:AE77"/>
    <mergeCell ref="AF75:AT77"/>
    <mergeCell ref="AF91:AT91"/>
    <mergeCell ref="AA85:AE85"/>
    <mergeCell ref="AU91:AZ91"/>
    <mergeCell ref="BA91:BF91"/>
    <mergeCell ref="BG90:BL90"/>
    <mergeCell ref="AA86:AE86"/>
    <mergeCell ref="AF86:AT86"/>
    <mergeCell ref="BA88:BF88"/>
    <mergeCell ref="BG88:BL88"/>
    <mergeCell ref="BG86:BL86"/>
    <mergeCell ref="C83:Z83"/>
    <mergeCell ref="AU76:AZ76"/>
    <mergeCell ref="AU81:AZ81"/>
    <mergeCell ref="C76:Z76"/>
    <mergeCell ref="C81:Z81"/>
    <mergeCell ref="AF85:AT85"/>
    <mergeCell ref="AU78:AZ78"/>
    <mergeCell ref="AA64:AE64"/>
    <mergeCell ref="AU65:AZ65"/>
    <mergeCell ref="BG65:BL65"/>
    <mergeCell ref="BG73:BL73"/>
    <mergeCell ref="BA67:BF67"/>
    <mergeCell ref="BG70:BL70"/>
    <mergeCell ref="AF72:AT74"/>
    <mergeCell ref="BA64:BF64"/>
    <mergeCell ref="AA70:AE70"/>
    <mergeCell ref="AU72:AZ72"/>
    <mergeCell ref="A64:B64"/>
    <mergeCell ref="A61:BL61"/>
    <mergeCell ref="BG63:BL63"/>
    <mergeCell ref="BG64:BL64"/>
    <mergeCell ref="D47:AP47"/>
    <mergeCell ref="BG53:BL53"/>
    <mergeCell ref="AF63:AT63"/>
    <mergeCell ref="AF64:AT64"/>
    <mergeCell ref="A60:BL60"/>
    <mergeCell ref="BA63:BF63"/>
    <mergeCell ref="A51:C51"/>
    <mergeCell ref="BG43:BL43"/>
    <mergeCell ref="D35:BL35"/>
    <mergeCell ref="AY45:BF45"/>
    <mergeCell ref="AY43:BF43"/>
    <mergeCell ref="AY42:BF42"/>
    <mergeCell ref="BG42:BL42"/>
    <mergeCell ref="BG41:BL41"/>
    <mergeCell ref="BG47:BL47"/>
    <mergeCell ref="A40:C40"/>
    <mergeCell ref="D26:BL26"/>
    <mergeCell ref="D32:BL32"/>
    <mergeCell ref="A25:C25"/>
    <mergeCell ref="A49:BL49"/>
    <mergeCell ref="L28:BL28"/>
    <mergeCell ref="AQ46:AX46"/>
    <mergeCell ref="A46:C46"/>
    <mergeCell ref="BG46:BL46"/>
    <mergeCell ref="AY46:BF46"/>
    <mergeCell ref="D24:BL24"/>
    <mergeCell ref="A32:C32"/>
    <mergeCell ref="A35:C35"/>
    <mergeCell ref="A24:C24"/>
    <mergeCell ref="D25:BL25"/>
    <mergeCell ref="A34:C34"/>
    <mergeCell ref="A33:C33"/>
    <mergeCell ref="D34:BL34"/>
    <mergeCell ref="B11:I11"/>
    <mergeCell ref="B13:I13"/>
    <mergeCell ref="B12:I12"/>
    <mergeCell ref="AN17:AQ17"/>
    <mergeCell ref="B15:G15"/>
    <mergeCell ref="D33:BL33"/>
    <mergeCell ref="D23:BL23"/>
    <mergeCell ref="D22:BL22"/>
    <mergeCell ref="A23:C23"/>
    <mergeCell ref="A26:C26"/>
    <mergeCell ref="A17:T17"/>
    <mergeCell ref="BG16:BL16"/>
    <mergeCell ref="BG14:BL14"/>
    <mergeCell ref="B14:I14"/>
    <mergeCell ref="H16:N16"/>
    <mergeCell ref="O15:T15"/>
    <mergeCell ref="O16:T16"/>
    <mergeCell ref="Z17:AM17"/>
    <mergeCell ref="BH17:BL17"/>
    <mergeCell ref="AS1:BL1"/>
    <mergeCell ref="BG11:BL11"/>
    <mergeCell ref="BG12:BL12"/>
    <mergeCell ref="AO6:BF6"/>
    <mergeCell ref="BG13:BL13"/>
    <mergeCell ref="AO7:BF7"/>
    <mergeCell ref="J12:BF12"/>
    <mergeCell ref="AO5:AP5"/>
    <mergeCell ref="J11:BF11"/>
    <mergeCell ref="AO3:BL3"/>
    <mergeCell ref="AO4:BL4"/>
    <mergeCell ref="U15:BF15"/>
    <mergeCell ref="A20:BL20"/>
    <mergeCell ref="U16:BF16"/>
    <mergeCell ref="A8:BL8"/>
    <mergeCell ref="B16:G16"/>
    <mergeCell ref="J13:BF13"/>
    <mergeCell ref="J14:BF14"/>
    <mergeCell ref="H15:N15"/>
    <mergeCell ref="BG15:BL15"/>
    <mergeCell ref="A9:BL9"/>
    <mergeCell ref="U17:Y17"/>
    <mergeCell ref="AR17:BC17"/>
    <mergeCell ref="BD17:BG17"/>
    <mergeCell ref="AQ42:AX42"/>
    <mergeCell ref="D42:AP42"/>
    <mergeCell ref="AY40:BF40"/>
    <mergeCell ref="AQ40:AX40"/>
    <mergeCell ref="A39:BL39"/>
    <mergeCell ref="A36:C36"/>
    <mergeCell ref="A63:B63"/>
    <mergeCell ref="D54:AP54"/>
    <mergeCell ref="AQ58:AX58"/>
    <mergeCell ref="AY58:BF58"/>
    <mergeCell ref="A42:C42"/>
    <mergeCell ref="A30:BL30"/>
    <mergeCell ref="D41:AP41"/>
    <mergeCell ref="AY41:BF41"/>
    <mergeCell ref="A55:C55"/>
    <mergeCell ref="A47:C47"/>
    <mergeCell ref="A18:BL18"/>
    <mergeCell ref="A19:BL19"/>
    <mergeCell ref="D46:AP46"/>
    <mergeCell ref="A41:C41"/>
    <mergeCell ref="A22:C22"/>
    <mergeCell ref="A28:K28"/>
    <mergeCell ref="A45:C45"/>
    <mergeCell ref="A43:C43"/>
    <mergeCell ref="AQ43:AX43"/>
    <mergeCell ref="D45:AP45"/>
    <mergeCell ref="D57:AP57"/>
    <mergeCell ref="AQ57:AX57"/>
    <mergeCell ref="A57:C57"/>
    <mergeCell ref="A54:C54"/>
    <mergeCell ref="AQ54:AX54"/>
    <mergeCell ref="AQ55:AX55"/>
    <mergeCell ref="AY57:BF57"/>
    <mergeCell ref="A52:C52"/>
    <mergeCell ref="A38:BL38"/>
    <mergeCell ref="BG40:BL40"/>
    <mergeCell ref="AQ41:AX41"/>
    <mergeCell ref="D40:AP40"/>
    <mergeCell ref="D43:AP43"/>
    <mergeCell ref="BG45:BL45"/>
    <mergeCell ref="AQ45:AX45"/>
    <mergeCell ref="D52:AP52"/>
    <mergeCell ref="AY55:BF55"/>
    <mergeCell ref="A53:C53"/>
    <mergeCell ref="AY51:BF51"/>
    <mergeCell ref="AY47:BF47"/>
    <mergeCell ref="AQ47:AX47"/>
    <mergeCell ref="AQ53:AX53"/>
    <mergeCell ref="AY53:BF53"/>
    <mergeCell ref="D53:AP53"/>
    <mergeCell ref="AQ52:AX52"/>
    <mergeCell ref="A50:BL50"/>
    <mergeCell ref="BG51:BL51"/>
    <mergeCell ref="BG57:BL57"/>
    <mergeCell ref="D51:AP51"/>
    <mergeCell ref="AQ51:AX51"/>
    <mergeCell ref="B58:AP58"/>
    <mergeCell ref="BG55:BL55"/>
    <mergeCell ref="AY54:BF54"/>
    <mergeCell ref="BG52:BL52"/>
    <mergeCell ref="BG54:BL54"/>
    <mergeCell ref="AY52:BF52"/>
    <mergeCell ref="AA65:AE65"/>
    <mergeCell ref="AF65:AT65"/>
    <mergeCell ref="AA66:AE66"/>
    <mergeCell ref="AA67:AE67"/>
    <mergeCell ref="AF67:AT67"/>
    <mergeCell ref="BG58:BL58"/>
    <mergeCell ref="BA66:BF66"/>
    <mergeCell ref="AA63:AE63"/>
    <mergeCell ref="BG66:BL66"/>
    <mergeCell ref="AU63:AZ63"/>
    <mergeCell ref="AF70:AT70"/>
    <mergeCell ref="C70:Z70"/>
    <mergeCell ref="AU67:AZ67"/>
    <mergeCell ref="AU66:AZ66"/>
    <mergeCell ref="AF66:AT66"/>
    <mergeCell ref="AU75:AZ75"/>
    <mergeCell ref="AA71:AE71"/>
    <mergeCell ref="AA72:AE74"/>
    <mergeCell ref="AF71:AT71"/>
    <mergeCell ref="A69:B69"/>
    <mergeCell ref="C69:Z69"/>
    <mergeCell ref="AA69:AE69"/>
    <mergeCell ref="AF69:AT69"/>
    <mergeCell ref="AU69:AZ69"/>
    <mergeCell ref="BA69:BF69"/>
    <mergeCell ref="C64:Z64"/>
    <mergeCell ref="BG87:BL87"/>
    <mergeCell ref="BG83:BL83"/>
    <mergeCell ref="AU82:AZ82"/>
    <mergeCell ref="BG82:BL82"/>
    <mergeCell ref="BG85:BL85"/>
    <mergeCell ref="BG76:BL76"/>
    <mergeCell ref="AU70:AZ70"/>
    <mergeCell ref="AU71:AZ71"/>
    <mergeCell ref="AU73:AZ73"/>
    <mergeCell ref="A79:B81"/>
    <mergeCell ref="A72:B74"/>
    <mergeCell ref="A75:B77"/>
    <mergeCell ref="AU80:AZ80"/>
    <mergeCell ref="BG79:BL79"/>
    <mergeCell ref="C80:Z80"/>
    <mergeCell ref="AU74:AZ74"/>
    <mergeCell ref="BA75:BF75"/>
    <mergeCell ref="BA76:BF76"/>
    <mergeCell ref="BG75:BL75"/>
    <mergeCell ref="I118:L118"/>
    <mergeCell ref="C103:Z103"/>
    <mergeCell ref="AA103:AE105"/>
    <mergeCell ref="A107:B107"/>
    <mergeCell ref="C107:Z107"/>
    <mergeCell ref="AA107:AE109"/>
    <mergeCell ref="A113:F113"/>
    <mergeCell ref="A106:B106"/>
    <mergeCell ref="W117:AM117"/>
    <mergeCell ref="C104:Z104"/>
    <mergeCell ref="BA102:BF102"/>
    <mergeCell ref="BG102:BL102"/>
    <mergeCell ref="BG80:BL80"/>
    <mergeCell ref="C79:Z79"/>
    <mergeCell ref="C77:Z77"/>
    <mergeCell ref="BA80:BF80"/>
    <mergeCell ref="AU79:AZ79"/>
    <mergeCell ref="AU77:AZ77"/>
    <mergeCell ref="BA79:BF79"/>
    <mergeCell ref="BA77:BF77"/>
    <mergeCell ref="BA73:BF73"/>
    <mergeCell ref="BG69:BL69"/>
    <mergeCell ref="BA74:BF74"/>
    <mergeCell ref="BG74:BL74"/>
    <mergeCell ref="BG71:BL71"/>
    <mergeCell ref="BG72:BL72"/>
    <mergeCell ref="BA70:BF70"/>
    <mergeCell ref="BA71:BF71"/>
    <mergeCell ref="BA72:BF72"/>
    <mergeCell ref="BG77:BL77"/>
    <mergeCell ref="BG103:BL103"/>
    <mergeCell ref="AF103:AT105"/>
    <mergeCell ref="AU103:AZ103"/>
    <mergeCell ref="BA103:BF103"/>
    <mergeCell ref="AU102:AZ102"/>
    <mergeCell ref="BG100:BL100"/>
    <mergeCell ref="AF97:AT97"/>
    <mergeCell ref="AU97:AZ97"/>
    <mergeCell ref="BA87:BF87"/>
    <mergeCell ref="BG81:BL81"/>
    <mergeCell ref="AF90:AT90"/>
    <mergeCell ref="AU100:AZ100"/>
    <mergeCell ref="AF87:AT87"/>
    <mergeCell ref="AU87:AZ87"/>
    <mergeCell ref="BA82:BF82"/>
    <mergeCell ref="BG84:BL84"/>
    <mergeCell ref="BG98:BL98"/>
    <mergeCell ref="BA81:BF81"/>
    <mergeCell ref="AU84:AZ84"/>
    <mergeCell ref="C86:Z86"/>
    <mergeCell ref="AU86:AZ86"/>
    <mergeCell ref="BA86:BF86"/>
    <mergeCell ref="AF82:AT84"/>
    <mergeCell ref="AU83:AZ83"/>
    <mergeCell ref="AA79:AE81"/>
    <mergeCell ref="AF79:AT81"/>
    <mergeCell ref="C85:Z85"/>
    <mergeCell ref="AA82:AE84"/>
    <mergeCell ref="AU85:AZ85"/>
    <mergeCell ref="BA83:BF83"/>
    <mergeCell ref="C97:Z97"/>
    <mergeCell ref="AA97:AE97"/>
    <mergeCell ref="BA90:BF90"/>
    <mergeCell ref="A94:B96"/>
    <mergeCell ref="A90:B90"/>
    <mergeCell ref="C90:Z90"/>
    <mergeCell ref="BA95:BF95"/>
    <mergeCell ref="AU96:AZ96"/>
    <mergeCell ref="AU95:AZ95"/>
    <mergeCell ref="BG99:BL99"/>
    <mergeCell ref="BA84:BF84"/>
    <mergeCell ref="BA100:BF100"/>
    <mergeCell ref="AU90:AZ90"/>
    <mergeCell ref="BG97:BL97"/>
    <mergeCell ref="BG95:BL95"/>
    <mergeCell ref="BA85:BF85"/>
    <mergeCell ref="BG94:BL94"/>
    <mergeCell ref="BA92:BF92"/>
    <mergeCell ref="BA96:BF96"/>
    <mergeCell ref="AU92:AZ92"/>
    <mergeCell ref="BG96:BL96"/>
    <mergeCell ref="AU93:AZ93"/>
    <mergeCell ref="AU94:AZ94"/>
    <mergeCell ref="BA94:BF94"/>
    <mergeCell ref="BG92:BL92"/>
    <mergeCell ref="A82:B85"/>
    <mergeCell ref="A103:B105"/>
    <mergeCell ref="C98:Z98"/>
    <mergeCell ref="C99:Z99"/>
    <mergeCell ref="AU99:AZ99"/>
    <mergeCell ref="BA97:BF97"/>
    <mergeCell ref="C100:Z100"/>
    <mergeCell ref="AA98:AE100"/>
    <mergeCell ref="AF98:AT100"/>
    <mergeCell ref="AU98:AZ98"/>
    <mergeCell ref="BG68:BL68"/>
    <mergeCell ref="A44:C44"/>
    <mergeCell ref="D44:AP44"/>
    <mergeCell ref="AQ44:AX44"/>
    <mergeCell ref="AY44:BF44"/>
    <mergeCell ref="BG44:BL44"/>
    <mergeCell ref="BA65:BF65"/>
    <mergeCell ref="BG67:BL67"/>
    <mergeCell ref="AU64:AZ64"/>
    <mergeCell ref="D55:AP55"/>
    <mergeCell ref="BG56:BL56"/>
    <mergeCell ref="A101:B101"/>
    <mergeCell ref="C101:Z101"/>
    <mergeCell ref="AA101:AE101"/>
    <mergeCell ref="AF101:AT101"/>
    <mergeCell ref="AU101:AZ101"/>
    <mergeCell ref="AA68:AE68"/>
    <mergeCell ref="AF68:AT68"/>
    <mergeCell ref="AU68:AZ68"/>
    <mergeCell ref="BA68:BF68"/>
    <mergeCell ref="BG101:BL101"/>
    <mergeCell ref="A78:B78"/>
    <mergeCell ref="A89:B89"/>
    <mergeCell ref="C89:Z89"/>
    <mergeCell ref="AA89:AE89"/>
    <mergeCell ref="AF89:AT89"/>
    <mergeCell ref="AU89:AZ89"/>
    <mergeCell ref="BA89:BF89"/>
    <mergeCell ref="BG89:BL89"/>
    <mergeCell ref="A98:B100"/>
    <mergeCell ref="A88:B88"/>
    <mergeCell ref="C88:Z88"/>
    <mergeCell ref="AA88:AE88"/>
    <mergeCell ref="AF88:AT88"/>
    <mergeCell ref="AU88:AZ88"/>
    <mergeCell ref="BA101:BF101"/>
    <mergeCell ref="BA99:BF99"/>
    <mergeCell ref="BA98:BF98"/>
    <mergeCell ref="AF92:AT92"/>
    <mergeCell ref="BA93:BF93"/>
    <mergeCell ref="D36:BL36"/>
    <mergeCell ref="BA78:BF78"/>
    <mergeCell ref="BG78:BL78"/>
    <mergeCell ref="AF78:AT78"/>
    <mergeCell ref="AA78:AE78"/>
    <mergeCell ref="C78:Z78"/>
    <mergeCell ref="A56:C56"/>
    <mergeCell ref="D56:AP56"/>
    <mergeCell ref="AQ56:AX56"/>
    <mergeCell ref="AY56:BF56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7" r:id="rId1"/>
  <rowBreaks count="1" manualBreakCount="1">
    <brk id="2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2022-01-18T08:10:38Z</cp:lastPrinted>
  <dcterms:created xsi:type="dcterms:W3CDTF">2016-08-15T09:54:21Z</dcterms:created>
  <dcterms:modified xsi:type="dcterms:W3CDTF">2022-01-21T09:04:54Z</dcterms:modified>
  <cp:category/>
  <cp:version/>
  <cp:contentType/>
  <cp:contentStatus/>
</cp:coreProperties>
</file>