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0680" activeTab="0"/>
  </bookViews>
  <sheets>
    <sheet name="КПК" sheetId="1" r:id="rId1"/>
  </sheets>
  <definedNames>
    <definedName name="_xlnm.Print_Area" localSheetId="0">'КПК'!$A$1:$BL$106</definedName>
  </definedNames>
  <calcPr fullCalcOnLoad="1"/>
</workbook>
</file>

<file path=xl/sharedStrings.xml><?xml version="1.0" encoding="utf-8"?>
<sst xmlns="http://schemas.openxmlformats.org/spreadsheetml/2006/main" count="183" uniqueCount="133">
  <si>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</si>
  <si>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</si>
  <si>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</si>
  <si>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</si>
  <si>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</si>
  <si>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</si>
  <si>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</si>
  <si>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</si>
  <si>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</si>
  <si>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</si>
  <si>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</si>
  <si>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</si>
  <si>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</si>
  <si>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</si>
  <si>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</si>
  <si>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</si>
  <si>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p4.7</t>
  </si>
  <si>
    <t>s4.7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</si>
  <si>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</si>
  <si>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</si>
  <si>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</si>
  <si>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</si>
  <si>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</si>
  <si>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</si>
  <si>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</si>
  <si>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</si>
  <si>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</si>
  <si>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 xml:space="preserve">розрахунок </t>
  </si>
  <si>
    <t>од.</t>
  </si>
  <si>
    <t>КЕКВ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</si>
  <si>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</si>
  <si>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</si>
  <si>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</si>
  <si>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</si>
  <si>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</si>
  <si>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</si>
  <si>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</si>
  <si>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</si>
  <si>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</si>
  <si>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</si>
  <si>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</si>
  <si>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</si>
  <si>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</si>
  <si>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</si>
  <si>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</si>
  <si>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</si>
  <si>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</si>
  <si>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</si>
  <si>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</si>
  <si>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</si>
  <si>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</si>
  <si>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</si>
  <si>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0116030</t>
  </si>
  <si>
    <t>0620</t>
  </si>
  <si>
    <t xml:space="preserve">Забезпечення належних умов для поховань померлих </t>
  </si>
  <si>
    <t xml:space="preserve">Покращення зовнішнього вигляду та санітарного стану населених пунктів громади </t>
  </si>
  <si>
    <t>Реалізація комплексу заходів щодо забезпечення утримання в належному санітарно-технічному стані населених пунктів Сновської громади та покращення його естетичного вигляду для створення оптимальних умов праці, побуту та відпочинку мешканців та гостей громади.</t>
  </si>
  <si>
    <t>Покращення зовнішнього вигляду та санітарного стану населених пунктів громади (організація прибирання вулиць населених пунктів, забезпечення своєчасного і повного видалення твердих і рідких побутових відходів, ліквідація стихійних сміттєзвалищ, покіс зелених зон, створення та облаштування місць для паркування транспортних засобів, тощо)</t>
  </si>
  <si>
    <t>Поліпшення благоустрою населенних пунктів (облаштування зупинки громадського транспорту та місця відстою автотранспорту приватних перевізників, проведення ремонту та якісне утримання громадської вбиральні, встановлення додаткових урн для збору твердих побутових відходів в районі центрального скверу, впорядкування зовнішньої реклами)</t>
  </si>
  <si>
    <t>Забезпечення обслуговування мереж зовнішнього освітлення та освітлення міста</t>
  </si>
  <si>
    <t>Назва показника</t>
  </si>
  <si>
    <t>га</t>
  </si>
  <si>
    <t>2210+3110</t>
  </si>
  <si>
    <t>акти надання послуг, виконаних робіт</t>
  </si>
  <si>
    <t>розрахунок</t>
  </si>
  <si>
    <t>середні витрати на придбаннята облаштування 1 вбиральні</t>
  </si>
  <si>
    <t>2273+2240</t>
  </si>
  <si>
    <t>2240+2210</t>
  </si>
  <si>
    <t>на 01.01.20</t>
  </si>
  <si>
    <t>0100000</t>
  </si>
  <si>
    <t>0110000</t>
  </si>
  <si>
    <t>Організація благоустрою населенних пунктів</t>
  </si>
  <si>
    <t xml:space="preserve">Фінансовий відділ Сновської міської ради </t>
  </si>
  <si>
    <t>Дата погодження</t>
  </si>
  <si>
    <t xml:space="preserve"> </t>
  </si>
  <si>
    <t>рахунки, накладні</t>
  </si>
  <si>
    <t>середні витрати на одиницю іншихї товарів/ послуг   з благоустрою на виконання депутатських повноважень</t>
  </si>
  <si>
    <t>середній розмір витрат на одиницю придбаного обладнання, матеріалів</t>
  </si>
  <si>
    <t>середній розмір витрат на одиницю придбаних дитячих майданчиків</t>
  </si>
  <si>
    <t xml:space="preserve">від       </t>
  </si>
  <si>
    <t>№</t>
  </si>
  <si>
    <t>6. Цілі державної політики, на досягнення яких спрямована реалізація бюджетної програми: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</si>
  <si>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</si>
  <si>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Забезпечення належних умов для поховань померлих (впорядкування міського та сільських  кладовищ)</t>
  </si>
  <si>
    <t>обсяг кредиторської заборгованості на початок року в т.ч.:</t>
  </si>
  <si>
    <t>грн</t>
  </si>
  <si>
    <t>2210+2240</t>
  </si>
  <si>
    <t>2240(89715,35</t>
  </si>
  <si>
    <t>2210(24503,73)+2240(128511,88)</t>
  </si>
  <si>
    <t>Проведення заходів з благоустрою на виконання доручень виборців депутатами  міської  ради у 2021 році</t>
  </si>
  <si>
    <t xml:space="preserve">кошторис, план використання коштів </t>
  </si>
  <si>
    <t>Звіт про заборгованість за бюджетними коштами форма № 7м</t>
  </si>
  <si>
    <t>кредиторська заборгованість, що планується до погашення</t>
  </si>
  <si>
    <t>план використання коштів</t>
  </si>
  <si>
    <t>Програма видалення аварійних та небезпечних дерев на території Сновської міської територіальної громади на  2021-2023 роки</t>
  </si>
  <si>
    <t>кількість  придбанної спецтехніки для проведення робіт з благоустрою</t>
  </si>
  <si>
    <t>Створення відповідних умов відпочинку дітей, підлітків та дорослого населення (впорядкування прибудинкових територій, облаштування існуючих та створення нових місць масового відпочинку населення, дитячих, спортивних майданчиків, тощо)</t>
  </si>
  <si>
    <t>Забезпечення якісного освітлення населених пунктів громади</t>
  </si>
  <si>
    <t>Забезпечення якісного освітлення населених пунктів громади (поточне утримання, продовження робіт з реконструкції зовнішнього освітлення з застосуванням енергозберігаючих технологій)</t>
  </si>
  <si>
    <t>обсяг видатків  на  обслуговування мереж зовнішнього освітлення та освітлення міста</t>
  </si>
  <si>
    <t>свідоцтво на право власності</t>
  </si>
  <si>
    <t>утримання кладовищ та поховань</t>
  </si>
  <si>
    <t>на придбання спецтехніки для проведення робіт з благоустрою</t>
  </si>
  <si>
    <t>середньорічні витрати на утримання 1 га кладовища/поховання</t>
  </si>
  <si>
    <t xml:space="preserve">за рахунок  сприяння виконанню повноважень депутатами Сновської міської ради </t>
  </si>
  <si>
    <t>Забезпечення благоустрою/догляду територій громади ( в т.ч. облаштування та утримання вулиць, парку, скверу, тощо ) та належних умов для поховань померлих (впорядкування міського та сільських  кладовищ).</t>
  </si>
  <si>
    <t>площа кладовищ/поховань, що знаходяться на утриманні</t>
  </si>
  <si>
    <t>середніьорічні витрати на благоустрій/догляд 1 га території</t>
  </si>
  <si>
    <t>площа територій громади що підлягає благоустрою/догляду</t>
  </si>
  <si>
    <t xml:space="preserve">річна динаміка витрат  на  благоустрій/територій громади та забезпечення належних умов поховань померлих </t>
  </si>
  <si>
    <t>обсяг видатків на  благоустрій/догляд територій громади та забезпечення належних умов поховань померлих в т ч.:</t>
  </si>
  <si>
    <t>Громадське бюджетування ( бюджет участі) в Сновськїй об'єднаній територіальній громаді на 2019-2022 роки</t>
  </si>
  <si>
    <t xml:space="preserve">реалізація проектів-переможців Громадського бюджету ( бюджет участі) </t>
  </si>
  <si>
    <t>благоустрій/догляд  територій громади</t>
  </si>
  <si>
    <t>реалізація проектів з благоустрою по програмі DOBRE</t>
  </si>
  <si>
    <t xml:space="preserve">за рахунок  сприяння виконанню повноважень депутатами обласної ради </t>
  </si>
  <si>
    <t>спільне розпорядження голів ОДА та облради №45 від 14.09.2021, №57 від 19.10.2021</t>
  </si>
  <si>
    <t>Начальник  фінансового відділу Сновської міської ради</t>
  </si>
  <si>
    <t>Ліна САВЧЕНКО</t>
  </si>
  <si>
    <t xml:space="preserve">на  благоустрій/догляд територій громади та забезпечення належних умов поховань померлих </t>
  </si>
  <si>
    <t>+</t>
  </si>
  <si>
    <t>Програма з благоустрою Сновської міської ради  на 2022 рік</t>
  </si>
  <si>
    <t>Погашення кредиторської заборгованості, яка виникла станом на 01.01.2022р.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</si>
  <si>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</si>
  <si>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>з обслуговування мереж зовнішнього освітлення та освітлення міста</t>
  </si>
  <si>
    <t>з догляду за  кладовищами/похованнями</t>
  </si>
  <si>
    <t xml:space="preserve">з реалізації проектів-переможців Громадського бюджету ( бюджет участі) </t>
  </si>
  <si>
    <t>річна динаміка витрат на обслуговування мереж зовнішнього освітлення та освітлення міста</t>
  </si>
  <si>
    <t>Міський голова</t>
  </si>
  <si>
    <t>Олександр МЕДВЕДЬОВ</t>
  </si>
  <si>
    <t>Розпорядження міського голови</t>
  </si>
  <si>
    <t>Програма сприяння виконанню повноважень депутатами Сновської міської ради на 2022-2025 роки</t>
  </si>
  <si>
    <t>Конституція України, Бюджетний кодекс України, Закон України "Про Державний бюджет України на 2022 рік",  ЗУ "Про місцеве самоврядування", ЗУ "Про благоустрій населених пунктів" від 06.09.2005р. №2807-IV,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наказ МФУ "Про внесення змін  до Типової програмної класифікації видатків та кредитів місцевого бюджету" від 20.09.2017р.№793 (зі зімінами),  Методичні рекомендації щодо розроблення програм (планів заходів) з благоустрою населених пунктів, затверджених наказом Мінжитлкомунгоспу № 462 від 23.12.2010р., Стратегія розвитку Сновської ОТГ на 2018-2024рр.,  рішення виконавчого комітету Сновської міської ради від 12.04.2022р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</si>
</sst>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  <numFmt numFmtId="184" formatCode="0.0000000"/>
    <numFmt numFmtId="185" formatCode="#,##0.00000"/>
    <numFmt numFmtId="186" formatCode="0.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55"/>
      <name val="Times New Roman"/>
      <family val="1"/>
    </font>
    <font>
      <b/>
      <i/>
      <sz val="10"/>
      <color indexed="55"/>
      <name val="Times New Roman"/>
      <family val="1"/>
    </font>
    <font>
      <sz val="12"/>
      <color indexed="10"/>
      <name val="Times New Roman"/>
      <family val="1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sz val="10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0" tint="-0.3499799966812134"/>
      <name val="Times New Roman"/>
      <family val="1"/>
    </font>
    <font>
      <b/>
      <sz val="10"/>
      <color theme="0" tint="-0.3499799966812134"/>
      <name val="Times New Roman"/>
      <family val="1"/>
    </font>
    <font>
      <sz val="9"/>
      <color theme="0" tint="-0.3499799966812134"/>
      <name val="Times New Roman"/>
      <family val="1"/>
    </font>
    <font>
      <b/>
      <i/>
      <sz val="10"/>
      <color theme="0" tint="-0.3499799966812134"/>
      <name val="Times New Roman"/>
      <family val="1"/>
    </font>
    <font>
      <sz val="12"/>
      <color rgb="FFFF0000"/>
      <name val="Times New Roman"/>
      <family val="1"/>
    </font>
    <font>
      <sz val="12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0" tint="-0.3499799966812134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184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10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173" fontId="2" fillId="0" borderId="0" xfId="0" applyNumberFormat="1" applyFont="1" applyFill="1" applyBorder="1" applyAlignment="1">
      <alignment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84" fontId="71" fillId="0" borderId="0" xfId="0" applyNumberFormat="1" applyFont="1" applyAlignment="1">
      <alignment/>
    </xf>
    <xf numFmtId="2" fontId="71" fillId="0" borderId="0" xfId="0" applyNumberFormat="1" applyFont="1" applyAlignment="1">
      <alignment/>
    </xf>
    <xf numFmtId="173" fontId="71" fillId="0" borderId="0" xfId="0" applyNumberFormat="1" applyFont="1" applyAlignment="1">
      <alignment/>
    </xf>
    <xf numFmtId="0" fontId="73" fillId="0" borderId="0" xfId="0" applyFont="1" applyAlignment="1">
      <alignment/>
    </xf>
    <xf numFmtId="184" fontId="73" fillId="0" borderId="0" xfId="0" applyNumberFormat="1" applyFont="1" applyAlignment="1">
      <alignment/>
    </xf>
    <xf numFmtId="2" fontId="73" fillId="0" borderId="0" xfId="0" applyNumberFormat="1" applyFont="1" applyAlignment="1">
      <alignment/>
    </xf>
    <xf numFmtId="173" fontId="72" fillId="0" borderId="0" xfId="0" applyNumberFormat="1" applyFont="1" applyAlignment="1">
      <alignment/>
    </xf>
    <xf numFmtId="174" fontId="72" fillId="0" borderId="0" xfId="0" applyNumberFormat="1" applyFont="1" applyAlignment="1">
      <alignment/>
    </xf>
    <xf numFmtId="0" fontId="74" fillId="0" borderId="0" xfId="0" applyFont="1" applyAlignment="1">
      <alignment/>
    </xf>
    <xf numFmtId="184" fontId="74" fillId="0" borderId="0" xfId="0" applyNumberFormat="1" applyFont="1" applyAlignment="1">
      <alignment/>
    </xf>
    <xf numFmtId="174" fontId="74" fillId="0" borderId="0" xfId="0" applyNumberFormat="1" applyFont="1" applyAlignment="1">
      <alignment/>
    </xf>
    <xf numFmtId="2" fontId="74" fillId="0" borderId="0" xfId="0" applyNumberFormat="1" applyFont="1" applyAlignment="1">
      <alignment/>
    </xf>
    <xf numFmtId="0" fontId="3" fillId="0" borderId="0" xfId="0" applyFont="1" applyAlignment="1">
      <alignment/>
    </xf>
    <xf numFmtId="18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4" fillId="0" borderId="0" xfId="0" applyFont="1" applyAlignment="1">
      <alignment/>
    </xf>
    <xf numFmtId="0" fontId="71" fillId="0" borderId="0" xfId="0" applyFont="1" applyAlignment="1">
      <alignment horizontal="left" vertical="center"/>
    </xf>
    <xf numFmtId="184" fontId="71" fillId="0" borderId="0" xfId="0" applyNumberFormat="1" applyFont="1" applyAlignment="1">
      <alignment horizontal="left" vertical="center"/>
    </xf>
    <xf numFmtId="2" fontId="7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49" fontId="16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13" fillId="0" borderId="15" xfId="0" applyFont="1" applyBorder="1" applyAlignment="1">
      <alignment horizontal="left" vertical="center" wrapText="1"/>
    </xf>
    <xf numFmtId="182" fontId="2" fillId="0" borderId="15" xfId="0" applyNumberFormat="1" applyFont="1" applyFill="1" applyBorder="1" applyAlignment="1">
      <alignment horizontal="left" vertical="center" wrapText="1"/>
    </xf>
    <xf numFmtId="182" fontId="2" fillId="0" borderId="17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left" vertical="center" wrapText="1"/>
    </xf>
    <xf numFmtId="49" fontId="50" fillId="0" borderId="15" xfId="0" applyNumberFormat="1" applyFont="1" applyFill="1" applyBorder="1" applyAlignment="1">
      <alignment horizontal="left" vertical="center" wrapText="1"/>
    </xf>
    <xf numFmtId="49" fontId="50" fillId="0" borderId="1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09"/>
  <sheetViews>
    <sheetView tabSelected="1" view="pageBreakPreview" zoomScale="86" zoomScaleSheetLayoutView="86" zoomScalePageLayoutView="0" workbookViewId="0" topLeftCell="A44">
      <selection activeCell="BR42" sqref="BR42"/>
    </sheetView>
  </sheetViews>
  <sheetFormatPr defaultColWidth="9.00390625" defaultRowHeight="12.75"/>
  <cols>
    <col min="1" max="27" width="2.875" style="1" customWidth="1"/>
    <col min="28" max="28" width="2.25390625" style="1" customWidth="1"/>
    <col min="29" max="29" width="2.875" style="1" hidden="1" customWidth="1"/>
    <col min="30" max="30" width="3.375" style="1" customWidth="1"/>
    <col min="31" max="32" width="2.75390625" style="1" customWidth="1"/>
    <col min="33" max="33" width="2.00390625" style="1" customWidth="1"/>
    <col min="34" max="34" width="5.00390625" style="1" customWidth="1"/>
    <col min="35" max="35" width="2.75390625" style="1" customWidth="1"/>
    <col min="36" max="36" width="3.25390625" style="1" customWidth="1"/>
    <col min="37" max="37" width="2.625" style="1" customWidth="1"/>
    <col min="38" max="38" width="2.125" style="1" customWidth="1"/>
    <col min="39" max="39" width="2.75390625" style="1" customWidth="1"/>
    <col min="40" max="40" width="3.25390625" style="1" customWidth="1"/>
    <col min="41" max="41" width="5.00390625" style="1" customWidth="1"/>
    <col min="42" max="42" width="2.625" style="1" customWidth="1"/>
    <col min="43" max="43" width="3.00390625" style="1" customWidth="1"/>
    <col min="44" max="44" width="2.25390625" style="1" customWidth="1"/>
    <col min="45" max="45" width="1.875" style="1" customWidth="1"/>
    <col min="46" max="46" width="2.625" style="1" customWidth="1"/>
    <col min="47" max="47" width="1.37890625" style="1" customWidth="1"/>
    <col min="48" max="56" width="2.875" style="1" customWidth="1"/>
    <col min="57" max="57" width="3.625" style="1" customWidth="1"/>
    <col min="58" max="58" width="2.875" style="1" customWidth="1"/>
    <col min="59" max="59" width="4.75390625" style="1" customWidth="1"/>
    <col min="60" max="64" width="2.875" style="1" customWidth="1"/>
    <col min="65" max="65" width="5.75390625" style="1" customWidth="1"/>
    <col min="66" max="70" width="3.00390625" style="1" customWidth="1"/>
    <col min="71" max="71" width="11.375" style="1" customWidth="1"/>
    <col min="72" max="74" width="3.00390625" style="1" customWidth="1"/>
    <col min="75" max="75" width="8.375" style="41" customWidth="1"/>
    <col min="76" max="77" width="3.00390625" style="1" customWidth="1"/>
    <col min="78" max="78" width="0" style="1" hidden="1" customWidth="1"/>
    <col min="79" max="16384" width="9.125" style="1" customWidth="1"/>
  </cols>
  <sheetData>
    <row r="1" spans="45:75" s="14" customFormat="1" ht="30" customHeight="1">
      <c r="AS1" s="152" t="s">
        <v>82</v>
      </c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W1" s="40"/>
    </row>
    <row r="2" spans="45:64" ht="7.5" customHeight="1"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41:64" ht="15.75" customHeight="1">
      <c r="AO3" s="156" t="s">
        <v>0</v>
      </c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</row>
    <row r="4" spans="41:64" ht="15" customHeight="1">
      <c r="AO4" s="157" t="s">
        <v>130</v>
      </c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</row>
    <row r="5" spans="41:58" ht="15.75" customHeight="1">
      <c r="AO5" s="120" t="s">
        <v>79</v>
      </c>
      <c r="AP5" s="120"/>
      <c r="AQ5" s="119"/>
      <c r="AR5" s="120"/>
      <c r="AS5" s="120"/>
      <c r="AT5" s="120"/>
      <c r="AU5" s="120"/>
      <c r="AV5" s="120"/>
      <c r="AW5" s="120"/>
      <c r="AX5" s="35"/>
      <c r="AY5" s="35" t="s">
        <v>80</v>
      </c>
      <c r="AZ5" s="120"/>
      <c r="BA5" s="120"/>
      <c r="BB5" s="120"/>
      <c r="BC5" s="35"/>
      <c r="BD5" s="35"/>
      <c r="BE5" s="35"/>
      <c r="BF5" s="35"/>
    </row>
    <row r="6" spans="41:58" ht="13.5" customHeight="1">
      <c r="AO6" s="155" t="s">
        <v>18</v>
      </c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</row>
    <row r="7" spans="41:58" ht="4.5" customHeight="1"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</row>
    <row r="8" spans="1:64" ht="15.75" customHeight="1">
      <c r="A8" s="158" t="s">
        <v>19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</row>
    <row r="9" spans="1:64" ht="15.75" customHeight="1">
      <c r="A9" s="158" t="s">
        <v>123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</row>
    <row r="10" spans="1:64" ht="7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23.25" customHeight="1">
      <c r="A11" s="11">
        <v>1</v>
      </c>
      <c r="B11" s="159" t="s">
        <v>69</v>
      </c>
      <c r="C11" s="159"/>
      <c r="D11" s="159"/>
      <c r="E11" s="159"/>
      <c r="F11" s="159"/>
      <c r="G11" s="159"/>
      <c r="H11" s="159"/>
      <c r="I11" s="159"/>
      <c r="J11" s="166" t="s">
        <v>24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53" t="s">
        <v>34</v>
      </c>
      <c r="BH11" s="153"/>
      <c r="BI11" s="153"/>
      <c r="BJ11" s="153"/>
      <c r="BK11" s="153"/>
      <c r="BL11" s="153"/>
    </row>
    <row r="12" spans="1:75" s="14" customFormat="1" ht="31.5" customHeight="1">
      <c r="A12" s="15"/>
      <c r="B12" s="149" t="s">
        <v>35</v>
      </c>
      <c r="C12" s="149"/>
      <c r="D12" s="149"/>
      <c r="E12" s="149"/>
      <c r="F12" s="149"/>
      <c r="G12" s="149"/>
      <c r="H12" s="149"/>
      <c r="I12" s="149"/>
      <c r="J12" s="165" t="s">
        <v>1</v>
      </c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54" t="s">
        <v>36</v>
      </c>
      <c r="BH12" s="154"/>
      <c r="BI12" s="154"/>
      <c r="BJ12" s="154"/>
      <c r="BK12" s="154"/>
      <c r="BL12" s="154"/>
      <c r="BW12" s="40"/>
    </row>
    <row r="13" spans="1:64" ht="35.25" customHeight="1">
      <c r="A13" s="12" t="s">
        <v>13</v>
      </c>
      <c r="B13" s="159" t="s">
        <v>70</v>
      </c>
      <c r="C13" s="159"/>
      <c r="D13" s="159"/>
      <c r="E13" s="159"/>
      <c r="F13" s="159"/>
      <c r="G13" s="159"/>
      <c r="H13" s="159"/>
      <c r="I13" s="159"/>
      <c r="J13" s="166" t="s">
        <v>24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53" t="s">
        <v>34</v>
      </c>
      <c r="BH13" s="153"/>
      <c r="BI13" s="153"/>
      <c r="BJ13" s="153"/>
      <c r="BK13" s="153"/>
      <c r="BL13" s="153"/>
    </row>
    <row r="14" spans="1:75" s="14" customFormat="1" ht="32.25" customHeight="1">
      <c r="A14" s="15"/>
      <c r="B14" s="149" t="s">
        <v>38</v>
      </c>
      <c r="C14" s="149"/>
      <c r="D14" s="149"/>
      <c r="E14" s="149"/>
      <c r="F14" s="149"/>
      <c r="G14" s="149"/>
      <c r="H14" s="149"/>
      <c r="I14" s="149"/>
      <c r="J14" s="165" t="s">
        <v>37</v>
      </c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54" t="s">
        <v>36</v>
      </c>
      <c r="BH14" s="154"/>
      <c r="BI14" s="154"/>
      <c r="BJ14" s="154"/>
      <c r="BK14" s="154"/>
      <c r="BL14" s="154"/>
      <c r="BW14" s="40"/>
    </row>
    <row r="15" spans="1:75" s="84" customFormat="1" ht="34.5" customHeight="1">
      <c r="A15" s="12">
        <v>3</v>
      </c>
      <c r="B15" s="159" t="s">
        <v>52</v>
      </c>
      <c r="C15" s="159"/>
      <c r="D15" s="159"/>
      <c r="E15" s="159"/>
      <c r="F15" s="159"/>
      <c r="G15" s="159"/>
      <c r="H15" s="160">
        <v>6030</v>
      </c>
      <c r="I15" s="160"/>
      <c r="J15" s="160"/>
      <c r="K15" s="160"/>
      <c r="L15" s="160"/>
      <c r="M15" s="160"/>
      <c r="N15" s="160"/>
      <c r="O15" s="159" t="s">
        <v>53</v>
      </c>
      <c r="P15" s="159"/>
      <c r="Q15" s="159"/>
      <c r="R15" s="159"/>
      <c r="S15" s="159"/>
      <c r="T15" s="159"/>
      <c r="U15" s="160" t="s">
        <v>71</v>
      </c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53" t="s">
        <v>39</v>
      </c>
      <c r="BH15" s="153"/>
      <c r="BI15" s="153"/>
      <c r="BJ15" s="153"/>
      <c r="BK15" s="153"/>
      <c r="BL15" s="153"/>
      <c r="BW15" s="85"/>
    </row>
    <row r="16" spans="1:78" s="14" customFormat="1" ht="41.25" customHeight="1">
      <c r="A16" s="13"/>
      <c r="B16" s="149" t="s">
        <v>40</v>
      </c>
      <c r="C16" s="149"/>
      <c r="D16" s="149"/>
      <c r="E16" s="149"/>
      <c r="F16" s="149"/>
      <c r="G16" s="149"/>
      <c r="H16" s="150" t="s">
        <v>41</v>
      </c>
      <c r="I16" s="150"/>
      <c r="J16" s="150"/>
      <c r="K16" s="150"/>
      <c r="L16" s="150"/>
      <c r="M16" s="150"/>
      <c r="N16" s="150"/>
      <c r="O16" s="150" t="s">
        <v>42</v>
      </c>
      <c r="P16" s="150"/>
      <c r="Q16" s="150"/>
      <c r="R16" s="150"/>
      <c r="S16" s="150"/>
      <c r="T16" s="150"/>
      <c r="U16" s="167" t="s">
        <v>2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49" t="s">
        <v>43</v>
      </c>
      <c r="BH16" s="149"/>
      <c r="BI16" s="149"/>
      <c r="BJ16" s="149"/>
      <c r="BK16" s="149"/>
      <c r="BL16" s="149"/>
      <c r="BW16" s="40"/>
      <c r="BZ16" s="14" t="s">
        <v>16</v>
      </c>
    </row>
    <row r="17" spans="1:78" ht="31.5" customHeight="1">
      <c r="A17" s="182" t="s">
        <v>3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68">
        <f>AN17+BD17</f>
        <v>5908000</v>
      </c>
      <c r="V17" s="168"/>
      <c r="W17" s="168"/>
      <c r="X17" s="168"/>
      <c r="Y17" s="168"/>
      <c r="Z17" s="163" t="s">
        <v>4</v>
      </c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4">
        <f>AQ49</f>
        <v>5908000</v>
      </c>
      <c r="AO17" s="164"/>
      <c r="AP17" s="164"/>
      <c r="AQ17" s="164"/>
      <c r="AR17" s="145" t="s">
        <v>5</v>
      </c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64">
        <f>AY49</f>
        <v>0</v>
      </c>
      <c r="BE17" s="164"/>
      <c r="BF17" s="164"/>
      <c r="BG17" s="164"/>
      <c r="BH17" s="145" t="s">
        <v>6</v>
      </c>
      <c r="BI17" s="145"/>
      <c r="BJ17" s="145"/>
      <c r="BK17" s="145"/>
      <c r="BL17" s="145"/>
      <c r="BZ17" s="1" t="s">
        <v>17</v>
      </c>
    </row>
    <row r="18" spans="1:64" ht="15.75" customHeight="1">
      <c r="A18" s="157" t="s">
        <v>7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</row>
    <row r="19" spans="1:71" ht="108" customHeight="1">
      <c r="A19" s="161" t="s">
        <v>132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Q19" s="5"/>
      <c r="BS19" s="6"/>
    </row>
    <row r="20" spans="1:72" ht="15.75" customHeight="1">
      <c r="A20" s="145" t="s">
        <v>81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R20" s="5"/>
      <c r="BT20" s="6"/>
    </row>
    <row r="21" spans="70:72" ht="15.75" customHeight="1">
      <c r="BR21" s="5"/>
      <c r="BT21" s="6"/>
    </row>
    <row r="22" spans="1:72" ht="17.25" customHeight="1">
      <c r="A22" s="151" t="s">
        <v>8</v>
      </c>
      <c r="B22" s="151"/>
      <c r="C22" s="151"/>
      <c r="D22" s="151" t="s">
        <v>44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R22" s="5"/>
      <c r="BT22" s="6"/>
    </row>
    <row r="23" spans="1:72" ht="13.5" customHeight="1">
      <c r="A23" s="143">
        <v>1</v>
      </c>
      <c r="B23" s="143"/>
      <c r="C23" s="143"/>
      <c r="D23" s="151">
        <v>2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R23" s="5"/>
      <c r="BT23" s="6"/>
    </row>
    <row r="24" spans="1:75" s="57" customFormat="1" ht="15.75" customHeight="1">
      <c r="A24" s="143">
        <v>1</v>
      </c>
      <c r="B24" s="143"/>
      <c r="C24" s="143"/>
      <c r="D24" s="146" t="s">
        <v>97</v>
      </c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8"/>
      <c r="BQ24" s="58"/>
      <c r="BS24" s="59"/>
      <c r="BW24" s="60"/>
    </row>
    <row r="25" spans="1:75" s="57" customFormat="1" ht="15.75">
      <c r="A25" s="143">
        <v>2</v>
      </c>
      <c r="B25" s="143"/>
      <c r="C25" s="143"/>
      <c r="D25" s="169" t="s">
        <v>54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Q25" s="58"/>
      <c r="BS25" s="59"/>
      <c r="BW25" s="60"/>
    </row>
    <row r="26" spans="1:75" s="57" customFormat="1" ht="15.75">
      <c r="A26" s="143">
        <v>3</v>
      </c>
      <c r="B26" s="143"/>
      <c r="C26" s="143"/>
      <c r="D26" s="169" t="s">
        <v>55</v>
      </c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Q26" s="58"/>
      <c r="BS26" s="59"/>
      <c r="BW26" s="60"/>
    </row>
    <row r="27" spans="1:71" ht="14.25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Q27" s="5"/>
      <c r="BS27" s="6"/>
    </row>
    <row r="28" spans="1:71" ht="44.25" customHeight="1">
      <c r="A28" s="145" t="s">
        <v>45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83" t="s">
        <v>56</v>
      </c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Q28" s="5"/>
      <c r="BS28" s="6"/>
    </row>
    <row r="29" spans="1:71" ht="12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Q29" s="5"/>
      <c r="BS29" s="6"/>
    </row>
    <row r="30" spans="1:72" ht="15.75" customHeight="1">
      <c r="A30" s="145" t="s">
        <v>46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R30" s="5"/>
      <c r="BT30" s="6"/>
    </row>
    <row r="31" spans="70:72" ht="6.75" customHeight="1">
      <c r="BR31" s="5"/>
      <c r="BT31" s="6"/>
    </row>
    <row r="32" spans="1:72" ht="17.25" customHeight="1">
      <c r="A32" s="151" t="s">
        <v>8</v>
      </c>
      <c r="B32" s="151"/>
      <c r="C32" s="151"/>
      <c r="D32" s="151" t="s">
        <v>31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R32" s="5"/>
      <c r="BT32" s="6"/>
    </row>
    <row r="33" spans="1:72" ht="12" customHeight="1">
      <c r="A33" s="151">
        <v>1</v>
      </c>
      <c r="B33" s="151"/>
      <c r="C33" s="151"/>
      <c r="D33" s="151">
        <v>2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R33" s="5"/>
      <c r="BT33" s="6"/>
    </row>
    <row r="34" spans="1:72" ht="33" customHeight="1">
      <c r="A34" s="143">
        <v>1</v>
      </c>
      <c r="B34" s="143"/>
      <c r="C34" s="143"/>
      <c r="D34" s="171" t="s">
        <v>98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R34" s="5"/>
      <c r="BT34" s="6"/>
    </row>
    <row r="35" spans="1:71" ht="16.5" customHeight="1">
      <c r="A35" s="143">
        <v>2</v>
      </c>
      <c r="B35" s="143"/>
      <c r="C35" s="143"/>
      <c r="D35" s="140" t="s">
        <v>83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2"/>
      <c r="BQ35" s="5"/>
      <c r="BS35" s="6"/>
    </row>
    <row r="36" spans="1:71" ht="45.75" customHeight="1">
      <c r="A36" s="143">
        <v>3</v>
      </c>
      <c r="B36" s="143"/>
      <c r="C36" s="143"/>
      <c r="D36" s="140" t="s">
        <v>57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2"/>
      <c r="BQ36" s="5"/>
      <c r="BS36" s="6"/>
    </row>
    <row r="37" spans="1:71" ht="46.5" customHeight="1">
      <c r="A37" s="135">
        <v>4</v>
      </c>
      <c r="B37" s="135"/>
      <c r="C37" s="135"/>
      <c r="D37" s="96" t="s">
        <v>58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Q37" s="5"/>
      <c r="BS37" s="6"/>
    </row>
    <row r="38" spans="1:71" ht="33.75" customHeight="1">
      <c r="A38" s="135">
        <v>5</v>
      </c>
      <c r="B38" s="135"/>
      <c r="C38" s="135"/>
      <c r="D38" s="96" t="s">
        <v>96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BQ38" s="5"/>
      <c r="BS38" s="6"/>
    </row>
    <row r="39" spans="1:71" ht="16.5" hidden="1">
      <c r="A39" s="90">
        <v>6</v>
      </c>
      <c r="B39" s="90"/>
      <c r="C39" s="9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Q39" s="5"/>
      <c r="BS39" s="6"/>
    </row>
    <row r="40" spans="1:71" ht="9" customHeight="1">
      <c r="A40" s="27"/>
      <c r="B40" s="27"/>
      <c r="C40" s="27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Q40" s="5"/>
      <c r="BS40" s="6"/>
    </row>
    <row r="41" spans="1:64" ht="15.75" customHeight="1">
      <c r="A41" s="127" t="s">
        <v>47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</row>
    <row r="42" spans="1:81" ht="9.75" customHeight="1">
      <c r="A42" s="144" t="s">
        <v>6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</row>
    <row r="43" spans="1:81" ht="15.75" customHeight="1">
      <c r="A43" s="79" t="s">
        <v>8</v>
      </c>
      <c r="B43" s="79"/>
      <c r="C43" s="79"/>
      <c r="D43" s="135" t="s">
        <v>32</v>
      </c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21" t="s">
        <v>10</v>
      </c>
      <c r="AR43" s="122"/>
      <c r="AS43" s="122"/>
      <c r="AT43" s="122"/>
      <c r="AU43" s="122"/>
      <c r="AV43" s="122"/>
      <c r="AW43" s="122"/>
      <c r="AX43" s="123"/>
      <c r="AY43" s="135" t="s">
        <v>9</v>
      </c>
      <c r="AZ43" s="135"/>
      <c r="BA43" s="135"/>
      <c r="BB43" s="135"/>
      <c r="BC43" s="135"/>
      <c r="BD43" s="135"/>
      <c r="BE43" s="135"/>
      <c r="BF43" s="135"/>
      <c r="BG43" s="133" t="s">
        <v>30</v>
      </c>
      <c r="BH43" s="134"/>
      <c r="BI43" s="134"/>
      <c r="BJ43" s="134"/>
      <c r="BK43" s="134"/>
      <c r="BL43" s="134"/>
      <c r="BM43" s="43"/>
      <c r="BN43" s="43" t="s">
        <v>68</v>
      </c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</row>
    <row r="44" spans="1:81" ht="12" customHeight="1">
      <c r="A44" s="90">
        <v>1</v>
      </c>
      <c r="B44" s="90"/>
      <c r="C44" s="90"/>
      <c r="D44" s="90">
        <v>2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106">
        <v>3</v>
      </c>
      <c r="AR44" s="107"/>
      <c r="AS44" s="107"/>
      <c r="AT44" s="107"/>
      <c r="AU44" s="107"/>
      <c r="AV44" s="107"/>
      <c r="AW44" s="107"/>
      <c r="AX44" s="108"/>
      <c r="AY44" s="90">
        <v>4</v>
      </c>
      <c r="AZ44" s="90"/>
      <c r="BA44" s="90"/>
      <c r="BB44" s="90"/>
      <c r="BC44" s="90"/>
      <c r="BD44" s="90"/>
      <c r="BE44" s="90"/>
      <c r="BF44" s="90"/>
      <c r="BG44" s="106">
        <v>6</v>
      </c>
      <c r="BH44" s="107"/>
      <c r="BI44" s="107"/>
      <c r="BJ44" s="107"/>
      <c r="BK44" s="107"/>
      <c r="BL44" s="107"/>
      <c r="BM44" s="43"/>
      <c r="BN44" s="43" t="s">
        <v>29</v>
      </c>
      <c r="BO44" s="43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</row>
    <row r="45" spans="1:81" s="30" customFormat="1" ht="15.75" customHeight="1">
      <c r="A45" s="136">
        <v>1</v>
      </c>
      <c r="B45" s="136"/>
      <c r="C45" s="136"/>
      <c r="D45" s="137" t="s">
        <v>59</v>
      </c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9"/>
      <c r="AQ45" s="99">
        <f>AV67</f>
        <v>1641085.84</v>
      </c>
      <c r="AR45" s="100"/>
      <c r="AS45" s="100"/>
      <c r="AT45" s="100"/>
      <c r="AU45" s="100"/>
      <c r="AV45" s="100"/>
      <c r="AW45" s="100"/>
      <c r="AX45" s="101"/>
      <c r="AY45" s="130">
        <f>BB67</f>
        <v>0</v>
      </c>
      <c r="AZ45" s="130"/>
      <c r="BA45" s="130"/>
      <c r="BB45" s="130"/>
      <c r="BC45" s="130"/>
      <c r="BD45" s="130"/>
      <c r="BE45" s="130"/>
      <c r="BF45" s="130"/>
      <c r="BG45" s="99">
        <f>AQ45+AY45</f>
        <v>1641085.84</v>
      </c>
      <c r="BH45" s="100"/>
      <c r="BI45" s="100"/>
      <c r="BJ45" s="100"/>
      <c r="BK45" s="100"/>
      <c r="BL45" s="100"/>
      <c r="BM45" s="68"/>
      <c r="BN45" s="68" t="s">
        <v>66</v>
      </c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</row>
    <row r="46" spans="1:81" s="30" customFormat="1" ht="33" customHeight="1">
      <c r="A46" s="136">
        <v>2</v>
      </c>
      <c r="B46" s="136"/>
      <c r="C46" s="136"/>
      <c r="D46" s="137" t="s">
        <v>105</v>
      </c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9"/>
      <c r="AQ46" s="130">
        <f>AV68</f>
        <v>3837662.98</v>
      </c>
      <c r="AR46" s="130"/>
      <c r="AS46" s="130"/>
      <c r="AT46" s="130"/>
      <c r="AU46" s="130"/>
      <c r="AV46" s="130"/>
      <c r="AW46" s="130"/>
      <c r="AX46" s="130"/>
      <c r="AY46" s="100">
        <f>BB68</f>
        <v>0</v>
      </c>
      <c r="AZ46" s="100"/>
      <c r="BA46" s="100"/>
      <c r="BB46" s="100"/>
      <c r="BC46" s="100"/>
      <c r="BD46" s="100"/>
      <c r="BE46" s="100"/>
      <c r="BF46" s="101"/>
      <c r="BG46" s="99">
        <f>AQ46+AY46</f>
        <v>3837662.98</v>
      </c>
      <c r="BH46" s="100"/>
      <c r="BI46" s="100"/>
      <c r="BJ46" s="100"/>
      <c r="BK46" s="100"/>
      <c r="BL46" s="100"/>
      <c r="BM46" s="68"/>
      <c r="BN46" s="68" t="s">
        <v>67</v>
      </c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</row>
    <row r="47" spans="1:88" s="70" customFormat="1" ht="16.5" customHeight="1">
      <c r="A47" s="175">
        <v>3</v>
      </c>
      <c r="B47" s="176"/>
      <c r="C47" s="177"/>
      <c r="D47" s="96" t="s">
        <v>122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8"/>
      <c r="AQ47" s="99">
        <f>AV76</f>
        <v>429251.18</v>
      </c>
      <c r="AR47" s="100"/>
      <c r="AS47" s="100"/>
      <c r="AT47" s="100"/>
      <c r="AU47" s="100"/>
      <c r="AV47" s="100"/>
      <c r="AW47" s="100"/>
      <c r="AX47" s="101"/>
      <c r="AY47" s="99">
        <v>0</v>
      </c>
      <c r="AZ47" s="100"/>
      <c r="BA47" s="100"/>
      <c r="BB47" s="100"/>
      <c r="BC47" s="100"/>
      <c r="BD47" s="100"/>
      <c r="BE47" s="100"/>
      <c r="BF47" s="101"/>
      <c r="BG47" s="99">
        <f>AQ47+AY47</f>
        <v>429251.18</v>
      </c>
      <c r="BH47" s="100"/>
      <c r="BI47" s="100"/>
      <c r="BJ47" s="100"/>
      <c r="BK47" s="100"/>
      <c r="BL47" s="100"/>
      <c r="BM47" s="69"/>
      <c r="BN47" s="69"/>
      <c r="BO47" s="69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30"/>
      <c r="CE47" s="30"/>
      <c r="CF47" s="30"/>
      <c r="CG47" s="30"/>
      <c r="CH47" s="30"/>
      <c r="CI47" s="30"/>
      <c r="CJ47" s="30"/>
    </row>
    <row r="48" spans="1:88" s="70" customFormat="1" ht="15" hidden="1">
      <c r="A48" s="175">
        <v>5</v>
      </c>
      <c r="B48" s="176"/>
      <c r="C48" s="177"/>
      <c r="D48" s="178" t="s">
        <v>89</v>
      </c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80"/>
      <c r="AQ48" s="99"/>
      <c r="AR48" s="100"/>
      <c r="AS48" s="100"/>
      <c r="AT48" s="100"/>
      <c r="AU48" s="100"/>
      <c r="AV48" s="100"/>
      <c r="AW48" s="100"/>
      <c r="AX48" s="101"/>
      <c r="AY48" s="99">
        <v>0</v>
      </c>
      <c r="AZ48" s="100"/>
      <c r="BA48" s="100"/>
      <c r="BB48" s="100"/>
      <c r="BC48" s="100"/>
      <c r="BD48" s="100"/>
      <c r="BE48" s="100"/>
      <c r="BF48" s="101"/>
      <c r="BG48" s="99">
        <f>AQ48+AY48</f>
        <v>0</v>
      </c>
      <c r="BH48" s="100"/>
      <c r="BI48" s="100"/>
      <c r="BJ48" s="100"/>
      <c r="BK48" s="100"/>
      <c r="BL48" s="100"/>
      <c r="BM48" s="69"/>
      <c r="BN48" s="69" t="s">
        <v>62</v>
      </c>
      <c r="BO48" s="69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30"/>
      <c r="CE48" s="30"/>
      <c r="CF48" s="30"/>
      <c r="CG48" s="30"/>
      <c r="CH48" s="30"/>
      <c r="CI48" s="30"/>
      <c r="CJ48" s="30"/>
    </row>
    <row r="49" spans="1:81" s="30" customFormat="1" ht="15.75" customHeight="1">
      <c r="A49" s="136"/>
      <c r="B49" s="136"/>
      <c r="C49" s="136"/>
      <c r="D49" s="172" t="s">
        <v>51</v>
      </c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4"/>
      <c r="AQ49" s="130">
        <f>SUM(AQ45:AX48)</f>
        <v>5908000</v>
      </c>
      <c r="AR49" s="130"/>
      <c r="AS49" s="130"/>
      <c r="AT49" s="130"/>
      <c r="AU49" s="130"/>
      <c r="AV49" s="130"/>
      <c r="AW49" s="130"/>
      <c r="AX49" s="130"/>
      <c r="AY49" s="130">
        <f>SUM(AY45:BF48)</f>
        <v>0</v>
      </c>
      <c r="AZ49" s="130"/>
      <c r="BA49" s="130"/>
      <c r="BB49" s="130"/>
      <c r="BC49" s="130"/>
      <c r="BD49" s="130"/>
      <c r="BE49" s="130"/>
      <c r="BF49" s="130"/>
      <c r="BG49" s="99">
        <f>SUM(BG45:BL48)</f>
        <v>5908000</v>
      </c>
      <c r="BH49" s="100"/>
      <c r="BI49" s="100"/>
      <c r="BJ49" s="100"/>
      <c r="BK49" s="100"/>
      <c r="BL49" s="100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</row>
    <row r="50" spans="1:8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</row>
    <row r="51" spans="1:81" ht="15.75" customHeight="1">
      <c r="A51" s="127" t="s">
        <v>48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</row>
    <row r="52" spans="1:81" ht="14.25" customHeight="1">
      <c r="A52" s="144" t="s">
        <v>6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</row>
    <row r="53" spans="1:81" ht="15.75" customHeight="1">
      <c r="A53" s="135" t="s">
        <v>8</v>
      </c>
      <c r="B53" s="135"/>
      <c r="C53" s="135"/>
      <c r="D53" s="121" t="s">
        <v>33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3"/>
      <c r="AQ53" s="121" t="s">
        <v>10</v>
      </c>
      <c r="AR53" s="122"/>
      <c r="AS53" s="122"/>
      <c r="AT53" s="122"/>
      <c r="AU53" s="122"/>
      <c r="AV53" s="122"/>
      <c r="AW53" s="122"/>
      <c r="AX53" s="123"/>
      <c r="AY53" s="135" t="s">
        <v>9</v>
      </c>
      <c r="AZ53" s="135"/>
      <c r="BA53" s="135"/>
      <c r="BB53" s="135"/>
      <c r="BC53" s="135"/>
      <c r="BD53" s="135"/>
      <c r="BE53" s="135"/>
      <c r="BF53" s="135"/>
      <c r="BG53" s="133" t="s">
        <v>30</v>
      </c>
      <c r="BH53" s="134"/>
      <c r="BI53" s="134"/>
      <c r="BJ53" s="134"/>
      <c r="BK53" s="134"/>
      <c r="BL53" s="134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</row>
    <row r="54" spans="1:81" ht="11.25" customHeight="1">
      <c r="A54" s="90">
        <v>1</v>
      </c>
      <c r="B54" s="90"/>
      <c r="C54" s="90"/>
      <c r="D54" s="121">
        <v>2</v>
      </c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3"/>
      <c r="AQ54" s="106">
        <v>3</v>
      </c>
      <c r="AR54" s="107"/>
      <c r="AS54" s="107"/>
      <c r="AT54" s="107"/>
      <c r="AU54" s="107"/>
      <c r="AV54" s="107"/>
      <c r="AW54" s="107"/>
      <c r="AX54" s="108"/>
      <c r="AY54" s="90">
        <v>4</v>
      </c>
      <c r="AZ54" s="90"/>
      <c r="BA54" s="90"/>
      <c r="BB54" s="90"/>
      <c r="BC54" s="90"/>
      <c r="BD54" s="90"/>
      <c r="BE54" s="90"/>
      <c r="BF54" s="90"/>
      <c r="BG54" s="106">
        <v>6</v>
      </c>
      <c r="BH54" s="107"/>
      <c r="BI54" s="107"/>
      <c r="BJ54" s="107"/>
      <c r="BK54" s="107"/>
      <c r="BL54" s="107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</row>
    <row r="55" spans="1:81" ht="17.25" customHeight="1">
      <c r="A55" s="90">
        <v>1</v>
      </c>
      <c r="B55" s="90"/>
      <c r="C55" s="90"/>
      <c r="D55" s="239" t="s">
        <v>94</v>
      </c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1"/>
      <c r="AQ55" s="235">
        <v>400000</v>
      </c>
      <c r="AR55" s="235"/>
      <c r="AS55" s="235"/>
      <c r="AT55" s="235"/>
      <c r="AU55" s="235"/>
      <c r="AV55" s="235"/>
      <c r="AW55" s="235"/>
      <c r="AX55" s="235"/>
      <c r="AY55" s="236"/>
      <c r="AZ55" s="236"/>
      <c r="BA55" s="236"/>
      <c r="BB55" s="236"/>
      <c r="BC55" s="236"/>
      <c r="BD55" s="236"/>
      <c r="BE55" s="236"/>
      <c r="BF55" s="237"/>
      <c r="BG55" s="238">
        <f>AQ55+AY55</f>
        <v>400000</v>
      </c>
      <c r="BH55" s="236"/>
      <c r="BI55" s="236"/>
      <c r="BJ55" s="236"/>
      <c r="BK55" s="236"/>
      <c r="BL55" s="236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</row>
    <row r="56" spans="1:81" ht="13.5">
      <c r="A56" s="90">
        <v>2</v>
      </c>
      <c r="B56" s="90"/>
      <c r="C56" s="90"/>
      <c r="D56" s="239" t="s">
        <v>121</v>
      </c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1"/>
      <c r="AQ56" s="235">
        <f>5500000+8000</f>
        <v>5508000</v>
      </c>
      <c r="AR56" s="235"/>
      <c r="AS56" s="235"/>
      <c r="AT56" s="235"/>
      <c r="AU56" s="235"/>
      <c r="AV56" s="235"/>
      <c r="AW56" s="235"/>
      <c r="AX56" s="235"/>
      <c r="AY56" s="236"/>
      <c r="AZ56" s="236"/>
      <c r="BA56" s="236"/>
      <c r="BB56" s="236"/>
      <c r="BC56" s="236"/>
      <c r="BD56" s="236"/>
      <c r="BE56" s="236"/>
      <c r="BF56" s="237"/>
      <c r="BG56" s="238">
        <f>AQ56+AY56</f>
        <v>5508000</v>
      </c>
      <c r="BH56" s="236"/>
      <c r="BI56" s="236"/>
      <c r="BJ56" s="236"/>
      <c r="BK56" s="236"/>
      <c r="BL56" s="236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</row>
    <row r="57" spans="1:81" s="57" customFormat="1" ht="14.25" customHeight="1" hidden="1">
      <c r="A57" s="135">
        <v>3</v>
      </c>
      <c r="B57" s="135"/>
      <c r="C57" s="135"/>
      <c r="D57" s="96" t="s">
        <v>131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8"/>
      <c r="AQ57" s="130">
        <v>0</v>
      </c>
      <c r="AR57" s="130"/>
      <c r="AS57" s="130"/>
      <c r="AT57" s="130"/>
      <c r="AU57" s="130"/>
      <c r="AV57" s="130"/>
      <c r="AW57" s="130"/>
      <c r="AX57" s="130"/>
      <c r="AY57" s="100">
        <f>BB72</f>
        <v>0</v>
      </c>
      <c r="AZ57" s="100"/>
      <c r="BA57" s="100"/>
      <c r="BB57" s="100"/>
      <c r="BC57" s="100"/>
      <c r="BD57" s="100"/>
      <c r="BE57" s="100"/>
      <c r="BF57" s="101"/>
      <c r="BG57" s="99">
        <f>AQ57+AY57</f>
        <v>0</v>
      </c>
      <c r="BH57" s="100"/>
      <c r="BI57" s="100"/>
      <c r="BJ57" s="100"/>
      <c r="BK57" s="100"/>
      <c r="BL57" s="100"/>
      <c r="BM57" s="61"/>
      <c r="BN57" s="61"/>
      <c r="BO57" s="61"/>
      <c r="BP57" s="61"/>
      <c r="BQ57" s="61"/>
      <c r="BR57" s="61"/>
      <c r="BS57" s="61">
        <f>12300+6562.8+58900+394+1177+836+888+14900</f>
        <v>95957.8</v>
      </c>
      <c r="BT57" s="61"/>
      <c r="BU57" s="61"/>
      <c r="BV57" s="61"/>
      <c r="BW57" s="61"/>
      <c r="BX57" s="61"/>
      <c r="BY57" s="61"/>
      <c r="BZ57" s="61"/>
      <c r="CA57" s="61"/>
      <c r="CB57" s="61"/>
      <c r="CC57" s="61"/>
    </row>
    <row r="58" spans="1:64" ht="0.75" customHeight="1" hidden="1">
      <c r="A58" s="135">
        <v>4</v>
      </c>
      <c r="B58" s="135"/>
      <c r="C58" s="135"/>
      <c r="D58" s="96" t="s">
        <v>111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8"/>
      <c r="AQ58" s="130">
        <v>0</v>
      </c>
      <c r="AR58" s="130"/>
      <c r="AS58" s="130"/>
      <c r="AT58" s="130"/>
      <c r="AU58" s="130"/>
      <c r="AV58" s="130"/>
      <c r="AW58" s="130"/>
      <c r="AX58" s="130"/>
      <c r="AY58" s="100">
        <v>0</v>
      </c>
      <c r="AZ58" s="100"/>
      <c r="BA58" s="100"/>
      <c r="BB58" s="100"/>
      <c r="BC58" s="100"/>
      <c r="BD58" s="100"/>
      <c r="BE58" s="100"/>
      <c r="BF58" s="101"/>
      <c r="BG58" s="99">
        <f>AQ58+AY58</f>
        <v>0</v>
      </c>
      <c r="BH58" s="100"/>
      <c r="BI58" s="100"/>
      <c r="BJ58" s="100"/>
      <c r="BK58" s="100"/>
      <c r="BL58" s="100"/>
    </row>
    <row r="59" spans="1:88" s="63" customFormat="1" ht="15" customHeight="1">
      <c r="A59" s="131" t="s">
        <v>51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2"/>
      <c r="AQ59" s="130">
        <f>SUM(AQ55:AX58)</f>
        <v>5908000</v>
      </c>
      <c r="AR59" s="130"/>
      <c r="AS59" s="130"/>
      <c r="AT59" s="130"/>
      <c r="AU59" s="130"/>
      <c r="AV59" s="130"/>
      <c r="AW59" s="130"/>
      <c r="AX59" s="130"/>
      <c r="AY59" s="130">
        <f>SUM(AY55:BF58)</f>
        <v>0</v>
      </c>
      <c r="AZ59" s="130"/>
      <c r="BA59" s="130"/>
      <c r="BB59" s="130"/>
      <c r="BC59" s="130"/>
      <c r="BD59" s="130"/>
      <c r="BE59" s="130"/>
      <c r="BF59" s="130"/>
      <c r="BG59" s="99">
        <f>AQ59+AY59</f>
        <v>5908000</v>
      </c>
      <c r="BH59" s="100"/>
      <c r="BI59" s="100"/>
      <c r="BJ59" s="100"/>
      <c r="BK59" s="100"/>
      <c r="BL59" s="100"/>
      <c r="BM59" s="62"/>
      <c r="BN59" s="62"/>
      <c r="BO59" s="62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57"/>
      <c r="CE59" s="57"/>
      <c r="CF59" s="57"/>
      <c r="CG59" s="57"/>
      <c r="CH59" s="57"/>
      <c r="CI59" s="57"/>
      <c r="CJ59" s="57"/>
    </row>
    <row r="60" spans="1:81" ht="5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</row>
    <row r="61" spans="1:81" ht="15.75" customHeight="1">
      <c r="A61" s="188" t="s">
        <v>49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</row>
    <row r="62" spans="1:81" ht="3.75" customHeight="1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</row>
    <row r="63" spans="1:81" ht="9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</row>
    <row r="64" spans="1:81" ht="13.5" customHeight="1">
      <c r="A64" s="106" t="s">
        <v>8</v>
      </c>
      <c r="B64" s="107"/>
      <c r="C64" s="90" t="s">
        <v>60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 t="s">
        <v>12</v>
      </c>
      <c r="AD64" s="90"/>
      <c r="AE64" s="90"/>
      <c r="AF64" s="90"/>
      <c r="AG64" s="90"/>
      <c r="AH64" s="106" t="s">
        <v>11</v>
      </c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8"/>
      <c r="AV64" s="90" t="s">
        <v>10</v>
      </c>
      <c r="AW64" s="90"/>
      <c r="AX64" s="90"/>
      <c r="AY64" s="90"/>
      <c r="AZ64" s="90"/>
      <c r="BA64" s="90"/>
      <c r="BB64" s="90" t="s">
        <v>9</v>
      </c>
      <c r="BC64" s="90"/>
      <c r="BD64" s="90"/>
      <c r="BE64" s="90"/>
      <c r="BF64" s="90"/>
      <c r="BG64" s="90"/>
      <c r="BH64" s="90" t="s">
        <v>30</v>
      </c>
      <c r="BI64" s="90"/>
      <c r="BJ64" s="90"/>
      <c r="BK64" s="90"/>
      <c r="BL64" s="90"/>
      <c r="BM64" s="43"/>
      <c r="BN64" s="45"/>
      <c r="BO64" s="43"/>
      <c r="BP64" s="43"/>
      <c r="BQ64" s="43"/>
      <c r="BR64" s="46"/>
      <c r="BS64" s="46"/>
      <c r="BT64" s="43"/>
      <c r="BU64" s="47"/>
      <c r="BV64" s="43"/>
      <c r="BW64" s="43"/>
      <c r="BX64" s="43"/>
      <c r="BY64" s="43"/>
      <c r="BZ64" s="43"/>
      <c r="CA64" s="43"/>
      <c r="CB64" s="43"/>
      <c r="CC64" s="43"/>
    </row>
    <row r="65" spans="1:81" s="20" customFormat="1" ht="11.25" customHeight="1">
      <c r="A65" s="189">
        <v>1</v>
      </c>
      <c r="B65" s="190"/>
      <c r="C65" s="102">
        <v>3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>
        <v>4</v>
      </c>
      <c r="AD65" s="102"/>
      <c r="AE65" s="102"/>
      <c r="AF65" s="102"/>
      <c r="AG65" s="102"/>
      <c r="AH65" s="76">
        <v>5</v>
      </c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3">
        <v>6</v>
      </c>
      <c r="AW65" s="73"/>
      <c r="AX65" s="73"/>
      <c r="AY65" s="73"/>
      <c r="AZ65" s="73"/>
      <c r="BA65" s="78"/>
      <c r="BB65" s="186">
        <v>6</v>
      </c>
      <c r="BC65" s="186"/>
      <c r="BD65" s="186"/>
      <c r="BE65" s="186"/>
      <c r="BF65" s="186"/>
      <c r="BG65" s="187"/>
      <c r="BH65" s="186">
        <v>6</v>
      </c>
      <c r="BI65" s="186"/>
      <c r="BJ65" s="186"/>
      <c r="BK65" s="186"/>
      <c r="BL65" s="187"/>
      <c r="BM65" s="48"/>
      <c r="BN65" s="49"/>
      <c r="BO65" s="48"/>
      <c r="BP65" s="48"/>
      <c r="BQ65" s="48"/>
      <c r="BR65" s="48"/>
      <c r="BS65" s="50"/>
      <c r="BT65" s="48"/>
      <c r="BU65" s="48"/>
      <c r="BV65" s="48"/>
      <c r="BW65" s="48"/>
      <c r="BX65" s="48"/>
      <c r="BY65" s="48"/>
      <c r="BZ65" s="48"/>
      <c r="CA65" s="48"/>
      <c r="CB65" s="48"/>
      <c r="CC65" s="48"/>
    </row>
    <row r="66" spans="1:81" s="67" customFormat="1" ht="12" customHeight="1">
      <c r="A66" s="233"/>
      <c r="B66" s="234"/>
      <c r="C66" s="104" t="s">
        <v>20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204"/>
      <c r="AW66" s="204"/>
      <c r="AX66" s="204"/>
      <c r="AY66" s="204"/>
      <c r="AZ66" s="204"/>
      <c r="BA66" s="204"/>
      <c r="BB66" s="184"/>
      <c r="BC66" s="184"/>
      <c r="BD66" s="184"/>
      <c r="BE66" s="184"/>
      <c r="BF66" s="184"/>
      <c r="BG66" s="185"/>
      <c r="BH66" s="184"/>
      <c r="BI66" s="184"/>
      <c r="BJ66" s="184"/>
      <c r="BK66" s="184"/>
      <c r="BL66" s="185"/>
      <c r="BM66" s="64"/>
      <c r="BN66" s="65"/>
      <c r="BO66" s="64"/>
      <c r="BP66" s="64"/>
      <c r="BQ66" s="64"/>
      <c r="BR66" s="64"/>
      <c r="BS66" s="66"/>
      <c r="BT66" s="64"/>
      <c r="BU66" s="64"/>
      <c r="BV66" s="64"/>
      <c r="BW66" s="64">
        <v>7361000</v>
      </c>
      <c r="BX66" s="64"/>
      <c r="BY66" s="64"/>
      <c r="BZ66" s="64"/>
      <c r="CA66" s="64"/>
      <c r="CB66" s="64"/>
      <c r="CC66" s="64"/>
    </row>
    <row r="67" spans="1:81" s="67" customFormat="1" ht="13.5" customHeight="1">
      <c r="A67" s="208">
        <v>1</v>
      </c>
      <c r="B67" s="210"/>
      <c r="C67" s="109" t="s">
        <v>99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90" t="s">
        <v>85</v>
      </c>
      <c r="AD67" s="90"/>
      <c r="AE67" s="90"/>
      <c r="AF67" s="90"/>
      <c r="AG67" s="90"/>
      <c r="AH67" s="90" t="s">
        <v>90</v>
      </c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1">
        <f>1726374-AV77</f>
        <v>1641085.84</v>
      </c>
      <c r="AW67" s="92"/>
      <c r="AX67" s="92"/>
      <c r="AY67" s="92"/>
      <c r="AZ67" s="92"/>
      <c r="BA67" s="93"/>
      <c r="BB67" s="91"/>
      <c r="BC67" s="92"/>
      <c r="BD67" s="92"/>
      <c r="BE67" s="92"/>
      <c r="BF67" s="92"/>
      <c r="BG67" s="93"/>
      <c r="BH67" s="92">
        <f aca="true" t="shared" si="0" ref="BH67:BH80">AV67+BB67</f>
        <v>1641085.84</v>
      </c>
      <c r="BI67" s="92"/>
      <c r="BJ67" s="92"/>
      <c r="BK67" s="92"/>
      <c r="BL67" s="93"/>
      <c r="BM67" s="64"/>
      <c r="BN67" s="65"/>
      <c r="BO67" s="64"/>
      <c r="BP67" s="64"/>
      <c r="BQ67" s="64"/>
      <c r="BR67" s="64"/>
      <c r="BS67" s="66"/>
      <c r="BT67" s="64"/>
      <c r="BU67" s="64"/>
      <c r="BV67" s="64"/>
      <c r="BW67" s="64"/>
      <c r="BX67" s="64"/>
      <c r="BY67" s="64"/>
      <c r="BZ67" s="64"/>
      <c r="CA67" s="64"/>
      <c r="CB67" s="64"/>
      <c r="CC67" s="64"/>
    </row>
    <row r="68" spans="1:81" ht="27" customHeight="1">
      <c r="A68" s="218">
        <v>2</v>
      </c>
      <c r="B68" s="219"/>
      <c r="C68" s="109" t="s">
        <v>110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90" t="s">
        <v>85</v>
      </c>
      <c r="AD68" s="90"/>
      <c r="AE68" s="90"/>
      <c r="AF68" s="90"/>
      <c r="AG68" s="90"/>
      <c r="AH68" s="90" t="s">
        <v>90</v>
      </c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1">
        <f>SUM(AV69:BA75)</f>
        <v>3837662.98</v>
      </c>
      <c r="AW68" s="92"/>
      <c r="AX68" s="92"/>
      <c r="AY68" s="92"/>
      <c r="AZ68" s="92"/>
      <c r="BA68" s="93"/>
      <c r="BB68" s="91">
        <f>SUM(BB69:BG75)</f>
        <v>0</v>
      </c>
      <c r="BC68" s="92"/>
      <c r="BD68" s="92"/>
      <c r="BE68" s="92"/>
      <c r="BF68" s="92"/>
      <c r="BG68" s="93"/>
      <c r="BH68" s="92">
        <f>AV68+BB68</f>
        <v>3837662.98</v>
      </c>
      <c r="BI68" s="92"/>
      <c r="BJ68" s="92"/>
      <c r="BK68" s="92"/>
      <c r="BL68" s="93"/>
      <c r="BM68" s="44"/>
      <c r="BN68" s="45"/>
      <c r="BO68" s="43"/>
      <c r="BP68" s="43"/>
      <c r="BQ68" s="43"/>
      <c r="BR68" s="51"/>
      <c r="BS68" s="46"/>
      <c r="BT68" s="43"/>
      <c r="BU68" s="43"/>
      <c r="BV68" s="43"/>
      <c r="BW68" s="43"/>
      <c r="BX68" s="43"/>
      <c r="BY68" s="43"/>
      <c r="BZ68" s="43"/>
      <c r="CA68" s="43"/>
      <c r="CB68" s="43"/>
      <c r="CC68" s="43"/>
    </row>
    <row r="69" spans="1:81" ht="14.25" customHeight="1">
      <c r="A69" s="71"/>
      <c r="B69" s="72"/>
      <c r="C69" s="109" t="s">
        <v>101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90" t="s">
        <v>85</v>
      </c>
      <c r="AD69" s="90"/>
      <c r="AE69" s="90"/>
      <c r="AF69" s="90"/>
      <c r="AG69" s="90"/>
      <c r="AH69" s="90" t="s">
        <v>90</v>
      </c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1">
        <f>231332-AV78</f>
        <v>217933.59</v>
      </c>
      <c r="AW69" s="92"/>
      <c r="AX69" s="92"/>
      <c r="AY69" s="92"/>
      <c r="AZ69" s="92"/>
      <c r="BA69" s="93"/>
      <c r="BB69" s="95"/>
      <c r="BC69" s="95"/>
      <c r="BD69" s="95"/>
      <c r="BE69" s="95"/>
      <c r="BF69" s="95"/>
      <c r="BG69" s="95"/>
      <c r="BH69" s="92">
        <f t="shared" si="0"/>
        <v>217933.59</v>
      </c>
      <c r="BI69" s="92"/>
      <c r="BJ69" s="92"/>
      <c r="BK69" s="92"/>
      <c r="BL69" s="93"/>
      <c r="BM69" s="44"/>
      <c r="BN69" s="45"/>
      <c r="BO69" s="43"/>
      <c r="BP69" s="43"/>
      <c r="BQ69" s="43"/>
      <c r="BR69" s="51"/>
      <c r="BS69" s="46"/>
      <c r="BT69" s="43"/>
      <c r="BU69" s="43"/>
      <c r="BV69" s="43"/>
      <c r="BW69" s="43"/>
      <c r="BX69" s="43"/>
      <c r="BY69" s="43"/>
      <c r="BZ69" s="43"/>
      <c r="CA69" s="43"/>
      <c r="CB69" s="43"/>
      <c r="CC69" s="43"/>
    </row>
    <row r="70" spans="1:81" ht="11.25" customHeight="1">
      <c r="A70" s="71"/>
      <c r="B70" s="72"/>
      <c r="C70" s="109" t="s">
        <v>113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90" t="s">
        <v>85</v>
      </c>
      <c r="AD70" s="90"/>
      <c r="AE70" s="90"/>
      <c r="AF70" s="90"/>
      <c r="AG70" s="90"/>
      <c r="AH70" s="90" t="s">
        <v>90</v>
      </c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1">
        <f>3942294-AV79-AV80+8000</f>
        <v>3619729.39</v>
      </c>
      <c r="AW70" s="92"/>
      <c r="AX70" s="92"/>
      <c r="AY70" s="92"/>
      <c r="AZ70" s="92"/>
      <c r="BA70" s="93"/>
      <c r="BB70" s="91">
        <v>0</v>
      </c>
      <c r="BC70" s="92"/>
      <c r="BD70" s="92"/>
      <c r="BE70" s="92"/>
      <c r="BF70" s="92"/>
      <c r="BG70" s="93"/>
      <c r="BH70" s="92">
        <f t="shared" si="0"/>
        <v>3619729.39</v>
      </c>
      <c r="BI70" s="92"/>
      <c r="BJ70" s="92"/>
      <c r="BK70" s="92"/>
      <c r="BL70" s="93"/>
      <c r="BM70" s="44"/>
      <c r="BN70" s="45"/>
      <c r="BO70" s="43"/>
      <c r="BP70" s="43"/>
      <c r="BQ70" s="43"/>
      <c r="BR70" s="51"/>
      <c r="BS70" s="46"/>
      <c r="BT70" s="43"/>
      <c r="BU70" s="43"/>
      <c r="BV70" s="43"/>
      <c r="BW70" s="43"/>
      <c r="BX70" s="43"/>
      <c r="BY70" s="43"/>
      <c r="BZ70" s="43"/>
      <c r="CA70" s="43"/>
      <c r="CB70" s="43"/>
      <c r="CC70" s="43"/>
    </row>
    <row r="71" spans="1:81" ht="0.75" customHeight="1" hidden="1">
      <c r="A71" s="71"/>
      <c r="B71" s="72"/>
      <c r="C71" s="109" t="s">
        <v>102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90" t="s">
        <v>85</v>
      </c>
      <c r="AD71" s="90"/>
      <c r="AE71" s="90"/>
      <c r="AF71" s="90"/>
      <c r="AG71" s="90"/>
      <c r="AH71" s="90" t="s">
        <v>90</v>
      </c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1"/>
      <c r="AW71" s="92"/>
      <c r="AX71" s="92"/>
      <c r="AY71" s="92"/>
      <c r="AZ71" s="92"/>
      <c r="BA71" s="93"/>
      <c r="BB71" s="95">
        <v>0</v>
      </c>
      <c r="BC71" s="95"/>
      <c r="BD71" s="95"/>
      <c r="BE71" s="95"/>
      <c r="BF71" s="95"/>
      <c r="BG71" s="95"/>
      <c r="BH71" s="92">
        <f t="shared" si="0"/>
        <v>0</v>
      </c>
      <c r="BI71" s="92"/>
      <c r="BJ71" s="92"/>
      <c r="BK71" s="92"/>
      <c r="BL71" s="93"/>
      <c r="BM71" s="44"/>
      <c r="BN71" s="45"/>
      <c r="BO71" s="43"/>
      <c r="BP71" s="43"/>
      <c r="BQ71" s="43"/>
      <c r="BR71" s="51"/>
      <c r="BS71" s="46"/>
      <c r="BT71" s="43"/>
      <c r="BU71" s="43"/>
      <c r="BV71" s="43"/>
      <c r="BW71" s="43"/>
      <c r="BX71" s="43"/>
      <c r="BY71" s="43"/>
      <c r="BZ71" s="43"/>
      <c r="CA71" s="43"/>
      <c r="CB71" s="43"/>
      <c r="CC71" s="43"/>
    </row>
    <row r="72" spans="1:81" ht="12.75" customHeight="1" hidden="1">
      <c r="A72" s="128"/>
      <c r="B72" s="129"/>
      <c r="C72" s="109" t="s">
        <v>104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90" t="s">
        <v>85</v>
      </c>
      <c r="AD72" s="90"/>
      <c r="AE72" s="90"/>
      <c r="AF72" s="90"/>
      <c r="AG72" s="90"/>
      <c r="AH72" s="90" t="s">
        <v>90</v>
      </c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1">
        <v>0</v>
      </c>
      <c r="AW72" s="92"/>
      <c r="AX72" s="92"/>
      <c r="AY72" s="92"/>
      <c r="AZ72" s="92"/>
      <c r="BA72" s="93"/>
      <c r="BB72" s="95"/>
      <c r="BC72" s="95"/>
      <c r="BD72" s="95"/>
      <c r="BE72" s="95"/>
      <c r="BF72" s="95"/>
      <c r="BG72" s="95"/>
      <c r="BH72" s="92">
        <f t="shared" si="0"/>
        <v>0</v>
      </c>
      <c r="BI72" s="92"/>
      <c r="BJ72" s="92"/>
      <c r="BK72" s="92"/>
      <c r="BL72" s="93"/>
      <c r="BM72" s="44" t="s">
        <v>86</v>
      </c>
      <c r="BN72" s="45"/>
      <c r="BO72" s="43"/>
      <c r="BP72" s="43"/>
      <c r="BQ72" s="43"/>
      <c r="BR72" s="52"/>
      <c r="BS72" s="46"/>
      <c r="BT72" s="43"/>
      <c r="BU72" s="43"/>
      <c r="BV72" s="43"/>
      <c r="BW72" s="43"/>
      <c r="BX72" s="43"/>
      <c r="BY72" s="43"/>
      <c r="BZ72" s="43"/>
      <c r="CA72" s="43"/>
      <c r="CB72" s="43"/>
      <c r="CC72" s="43"/>
    </row>
    <row r="73" spans="1:81" ht="13.5" hidden="1">
      <c r="A73" s="36"/>
      <c r="B73" s="37"/>
      <c r="C73" s="109" t="s">
        <v>115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90" t="s">
        <v>85</v>
      </c>
      <c r="AD73" s="90"/>
      <c r="AE73" s="90"/>
      <c r="AF73" s="90"/>
      <c r="AG73" s="90"/>
      <c r="AH73" s="194" t="s">
        <v>116</v>
      </c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91">
        <v>0</v>
      </c>
      <c r="AW73" s="92"/>
      <c r="AX73" s="92"/>
      <c r="AY73" s="92"/>
      <c r="AZ73" s="92"/>
      <c r="BA73" s="93"/>
      <c r="BB73" s="91"/>
      <c r="BC73" s="92"/>
      <c r="BD73" s="92"/>
      <c r="BE73" s="92"/>
      <c r="BF73" s="92"/>
      <c r="BG73" s="93"/>
      <c r="BH73" s="92">
        <f>AV73+BB73</f>
        <v>0</v>
      </c>
      <c r="BI73" s="92"/>
      <c r="BJ73" s="92"/>
      <c r="BK73" s="92"/>
      <c r="BL73" s="93"/>
      <c r="BM73" s="44"/>
      <c r="BN73" s="45"/>
      <c r="BO73" s="43"/>
      <c r="BP73" s="43"/>
      <c r="BQ73" s="43"/>
      <c r="BR73" s="52"/>
      <c r="BS73" s="46"/>
      <c r="BT73" s="43"/>
      <c r="BU73" s="43"/>
      <c r="BV73" s="43"/>
      <c r="BW73" s="43" t="s">
        <v>120</v>
      </c>
      <c r="BX73" s="43"/>
      <c r="BY73" s="43"/>
      <c r="BZ73" s="43"/>
      <c r="CA73" s="43"/>
      <c r="CB73" s="43"/>
      <c r="CC73" s="43"/>
    </row>
    <row r="74" spans="1:81" ht="13.5" hidden="1">
      <c r="A74" s="36"/>
      <c r="B74" s="37"/>
      <c r="C74" s="109" t="s">
        <v>112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90" t="s">
        <v>85</v>
      </c>
      <c r="AD74" s="90"/>
      <c r="AE74" s="90"/>
      <c r="AF74" s="90"/>
      <c r="AG74" s="90"/>
      <c r="AH74" s="90" t="s">
        <v>90</v>
      </c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1">
        <v>0</v>
      </c>
      <c r="AW74" s="92"/>
      <c r="AX74" s="92"/>
      <c r="AY74" s="92"/>
      <c r="AZ74" s="92"/>
      <c r="BA74" s="93"/>
      <c r="BB74" s="95">
        <v>0</v>
      </c>
      <c r="BC74" s="95"/>
      <c r="BD74" s="95"/>
      <c r="BE74" s="95"/>
      <c r="BF74" s="95"/>
      <c r="BG74" s="95"/>
      <c r="BH74" s="92">
        <f t="shared" si="0"/>
        <v>0</v>
      </c>
      <c r="BI74" s="92"/>
      <c r="BJ74" s="92"/>
      <c r="BK74" s="92"/>
      <c r="BL74" s="93"/>
      <c r="BM74" s="44"/>
      <c r="BN74" s="45"/>
      <c r="BO74" s="43"/>
      <c r="BP74" s="43"/>
      <c r="BQ74" s="43"/>
      <c r="BR74" s="52"/>
      <c r="BS74" s="46"/>
      <c r="BT74" s="43"/>
      <c r="BU74" s="43"/>
      <c r="BV74" s="43"/>
      <c r="BW74" s="43"/>
      <c r="BX74" s="43"/>
      <c r="BY74" s="43"/>
      <c r="BZ74" s="43"/>
      <c r="CA74" s="43"/>
      <c r="CB74" s="43"/>
      <c r="CC74" s="43"/>
    </row>
    <row r="75" spans="1:81" ht="13.5" hidden="1">
      <c r="A75" s="36"/>
      <c r="B75" s="37"/>
      <c r="C75" s="87" t="s">
        <v>114</v>
      </c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9"/>
      <c r="AC75" s="90" t="s">
        <v>85</v>
      </c>
      <c r="AD75" s="90"/>
      <c r="AE75" s="90"/>
      <c r="AF75" s="90"/>
      <c r="AG75" s="90"/>
      <c r="AH75" s="90" t="s">
        <v>90</v>
      </c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1">
        <v>0</v>
      </c>
      <c r="AW75" s="92"/>
      <c r="AX75" s="92"/>
      <c r="AY75" s="92"/>
      <c r="AZ75" s="92"/>
      <c r="BA75" s="93"/>
      <c r="BB75" s="91">
        <f>20000-20000</f>
        <v>0</v>
      </c>
      <c r="BC75" s="92"/>
      <c r="BD75" s="92"/>
      <c r="BE75" s="92"/>
      <c r="BF75" s="92"/>
      <c r="BG75" s="93"/>
      <c r="BH75" s="92">
        <f>AV75+BB75</f>
        <v>0</v>
      </c>
      <c r="BI75" s="92"/>
      <c r="BJ75" s="92"/>
      <c r="BK75" s="92"/>
      <c r="BL75" s="93"/>
      <c r="BM75" s="44"/>
      <c r="BN75" s="45"/>
      <c r="BO75" s="43"/>
      <c r="BP75" s="43"/>
      <c r="BQ75" s="43"/>
      <c r="BR75" s="52"/>
      <c r="BS75" s="46"/>
      <c r="BT75" s="43"/>
      <c r="BU75" s="43"/>
      <c r="BV75" s="43"/>
      <c r="BW75" s="43"/>
      <c r="BX75" s="43"/>
      <c r="BY75" s="43"/>
      <c r="BZ75" s="43"/>
      <c r="CA75" s="43"/>
      <c r="CB75" s="43"/>
      <c r="CC75" s="43"/>
    </row>
    <row r="76" spans="1:81" s="38" customFormat="1" ht="12.75" customHeight="1">
      <c r="A76" s="128">
        <v>3</v>
      </c>
      <c r="B76" s="129"/>
      <c r="C76" s="226" t="s">
        <v>84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8"/>
      <c r="AC76" s="205" t="s">
        <v>85</v>
      </c>
      <c r="AD76" s="206"/>
      <c r="AE76" s="206"/>
      <c r="AF76" s="206"/>
      <c r="AG76" s="207"/>
      <c r="AH76" s="195" t="s">
        <v>91</v>
      </c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7"/>
      <c r="AV76" s="193">
        <f>SUM(AV77:BA80)</f>
        <v>429251.18</v>
      </c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1">
        <f t="shared" si="0"/>
        <v>429251.18</v>
      </c>
      <c r="BI76" s="191"/>
      <c r="BJ76" s="191"/>
      <c r="BK76" s="191"/>
      <c r="BL76" s="192"/>
      <c r="BM76" s="53" t="s">
        <v>86</v>
      </c>
      <c r="BN76" s="54"/>
      <c r="BO76" s="53"/>
      <c r="BP76" s="53"/>
      <c r="BQ76" s="53"/>
      <c r="BR76" s="55"/>
      <c r="BS76" s="56"/>
      <c r="BT76" s="53"/>
      <c r="BU76" s="53"/>
      <c r="BV76" s="53"/>
      <c r="BW76" s="53"/>
      <c r="BX76" s="53"/>
      <c r="BY76" s="53"/>
      <c r="BZ76" s="53"/>
      <c r="CA76" s="53"/>
      <c r="CB76" s="53"/>
      <c r="CC76" s="53"/>
    </row>
    <row r="77" spans="1:81" ht="12.75" customHeight="1">
      <c r="A77" s="36"/>
      <c r="B77" s="37"/>
      <c r="C77" s="124" t="s">
        <v>124</v>
      </c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6"/>
      <c r="AC77" s="208"/>
      <c r="AD77" s="209"/>
      <c r="AE77" s="209"/>
      <c r="AF77" s="209"/>
      <c r="AG77" s="210"/>
      <c r="AH77" s="198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200"/>
      <c r="AV77" s="95">
        <v>85288.16</v>
      </c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2">
        <f t="shared" si="0"/>
        <v>85288.16</v>
      </c>
      <c r="BI77" s="92"/>
      <c r="BJ77" s="92"/>
      <c r="BK77" s="92"/>
      <c r="BL77" s="93"/>
      <c r="BM77" s="43" t="s">
        <v>87</v>
      </c>
      <c r="BN77" s="45"/>
      <c r="BO77" s="43"/>
      <c r="BP77" s="43"/>
      <c r="BQ77" s="43"/>
      <c r="BR77" s="52"/>
      <c r="BS77" s="46"/>
      <c r="BT77" s="43"/>
      <c r="BU77" s="43"/>
      <c r="BV77" s="43"/>
      <c r="BW77" s="43"/>
      <c r="BX77" s="43"/>
      <c r="BY77" s="43"/>
      <c r="BZ77" s="43"/>
      <c r="CA77" s="43"/>
      <c r="CB77" s="43"/>
      <c r="CC77" s="43"/>
    </row>
    <row r="78" spans="1:81" ht="12.75" customHeight="1">
      <c r="A78" s="36"/>
      <c r="B78" s="37"/>
      <c r="C78" s="124" t="s">
        <v>125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6"/>
      <c r="AC78" s="208"/>
      <c r="AD78" s="209"/>
      <c r="AE78" s="209"/>
      <c r="AF78" s="209"/>
      <c r="AG78" s="210"/>
      <c r="AH78" s="198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200"/>
      <c r="AV78" s="95">
        <v>13398.41</v>
      </c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2">
        <f t="shared" si="0"/>
        <v>13398.41</v>
      </c>
      <c r="BI78" s="92"/>
      <c r="BJ78" s="92"/>
      <c r="BK78" s="92"/>
      <c r="BL78" s="93"/>
      <c r="BM78" s="43"/>
      <c r="BN78" s="45"/>
      <c r="BO78" s="43"/>
      <c r="BP78" s="43"/>
      <c r="BQ78" s="43"/>
      <c r="BR78" s="52"/>
      <c r="BS78" s="46"/>
      <c r="BT78" s="43"/>
      <c r="BU78" s="43"/>
      <c r="BV78" s="43"/>
      <c r="BW78" s="43"/>
      <c r="BX78" s="43"/>
      <c r="BY78" s="43"/>
      <c r="BZ78" s="43"/>
      <c r="CA78" s="43"/>
      <c r="CB78" s="43"/>
      <c r="CC78" s="43"/>
    </row>
    <row r="79" spans="1:81" ht="12.75" customHeight="1">
      <c r="A79" s="36"/>
      <c r="B79" s="37"/>
      <c r="C79" s="124" t="s">
        <v>126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6"/>
      <c r="AC79" s="208"/>
      <c r="AD79" s="209"/>
      <c r="AE79" s="209"/>
      <c r="AF79" s="209"/>
      <c r="AG79" s="210"/>
      <c r="AH79" s="198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200"/>
      <c r="AV79" s="95">
        <v>8700</v>
      </c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2">
        <f>AV79+BB79</f>
        <v>8700</v>
      </c>
      <c r="BI79" s="92"/>
      <c r="BJ79" s="92"/>
      <c r="BK79" s="92"/>
      <c r="BL79" s="93"/>
      <c r="BM79" s="43"/>
      <c r="BN79" s="45"/>
      <c r="BO79" s="43"/>
      <c r="BP79" s="43"/>
      <c r="BQ79" s="43"/>
      <c r="BR79" s="52"/>
      <c r="BS79" s="46"/>
      <c r="BT79" s="43"/>
      <c r="BU79" s="43"/>
      <c r="BV79" s="43"/>
      <c r="BW79" s="43"/>
      <c r="BX79" s="43"/>
      <c r="BY79" s="43"/>
      <c r="BZ79" s="43"/>
      <c r="CA79" s="43"/>
      <c r="CB79" s="43"/>
      <c r="CC79" s="43"/>
    </row>
    <row r="80" spans="1:81" ht="27" customHeight="1">
      <c r="A80" s="36"/>
      <c r="B80" s="37"/>
      <c r="C80" s="124" t="s">
        <v>119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6"/>
      <c r="AC80" s="211"/>
      <c r="AD80" s="212"/>
      <c r="AE80" s="212"/>
      <c r="AF80" s="212"/>
      <c r="AG80" s="213"/>
      <c r="AH80" s="201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3"/>
      <c r="AV80" s="95">
        <v>321864.61</v>
      </c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2">
        <f t="shared" si="0"/>
        <v>321864.61</v>
      </c>
      <c r="BI80" s="92"/>
      <c r="BJ80" s="92"/>
      <c r="BK80" s="92"/>
      <c r="BL80" s="93"/>
      <c r="BM80" s="43" t="s">
        <v>88</v>
      </c>
      <c r="BN80" s="45"/>
      <c r="BO80" s="43"/>
      <c r="BP80" s="43"/>
      <c r="BQ80" s="43"/>
      <c r="BR80" s="52"/>
      <c r="BS80" s="46"/>
      <c r="BT80" s="43"/>
      <c r="BU80" s="43"/>
      <c r="BV80" s="43"/>
      <c r="BW80" s="43"/>
      <c r="BX80" s="43"/>
      <c r="BY80" s="43"/>
      <c r="BZ80" s="43"/>
      <c r="CA80" s="43"/>
      <c r="CB80" s="43"/>
      <c r="CC80" s="43"/>
    </row>
    <row r="81" spans="1:81" ht="13.5" customHeight="1">
      <c r="A81" s="128"/>
      <c r="B81" s="129"/>
      <c r="C81" s="112" t="s">
        <v>21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4"/>
      <c r="AC81" s="106"/>
      <c r="AD81" s="107"/>
      <c r="AE81" s="107"/>
      <c r="AF81" s="107"/>
      <c r="AG81" s="108"/>
      <c r="AH81" s="106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8"/>
      <c r="AV81" s="91"/>
      <c r="AW81" s="92"/>
      <c r="AX81" s="92"/>
      <c r="AY81" s="92"/>
      <c r="AZ81" s="92"/>
      <c r="BA81" s="93"/>
      <c r="BB81" s="91"/>
      <c r="BC81" s="92"/>
      <c r="BD81" s="92"/>
      <c r="BE81" s="92"/>
      <c r="BF81" s="92"/>
      <c r="BG81" s="93"/>
      <c r="BH81" s="91"/>
      <c r="BI81" s="92"/>
      <c r="BJ81" s="92"/>
      <c r="BK81" s="92"/>
      <c r="BL81" s="93"/>
      <c r="BM81" s="43"/>
      <c r="BN81" s="45"/>
      <c r="BO81" s="43"/>
      <c r="BP81" s="43"/>
      <c r="BQ81" s="43"/>
      <c r="BR81" s="43"/>
      <c r="BS81" s="46"/>
      <c r="BT81" s="43"/>
      <c r="BU81" s="43"/>
      <c r="BV81" s="43"/>
      <c r="BW81" s="43"/>
      <c r="BX81" s="43"/>
      <c r="BY81" s="43"/>
      <c r="BZ81" s="43"/>
      <c r="CA81" s="43"/>
      <c r="CB81" s="43"/>
      <c r="CC81" s="43"/>
    </row>
    <row r="82" spans="1:81" ht="15" customHeight="1">
      <c r="A82" s="218">
        <v>1</v>
      </c>
      <c r="B82" s="219"/>
      <c r="C82" s="109" t="s">
        <v>106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90" t="s">
        <v>61</v>
      </c>
      <c r="AD82" s="90"/>
      <c r="AE82" s="90"/>
      <c r="AF82" s="90"/>
      <c r="AG82" s="90"/>
      <c r="AH82" s="90" t="s">
        <v>100</v>
      </c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5">
        <v>9.7</v>
      </c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1">
        <f>AV82+BB82</f>
        <v>9.7</v>
      </c>
      <c r="BI82" s="92"/>
      <c r="BJ82" s="92"/>
      <c r="BK82" s="92"/>
      <c r="BL82" s="93"/>
      <c r="BM82" s="43"/>
      <c r="BN82" s="45"/>
      <c r="BO82" s="43"/>
      <c r="BP82" s="43"/>
      <c r="BQ82" s="43"/>
      <c r="BR82" s="43"/>
      <c r="BS82" s="46"/>
      <c r="BT82" s="43"/>
      <c r="BU82" s="43"/>
      <c r="BV82" s="43"/>
      <c r="BW82" s="43"/>
      <c r="BX82" s="43"/>
      <c r="BY82" s="229"/>
      <c r="BZ82" s="229"/>
      <c r="CA82" s="229"/>
      <c r="CB82" s="229"/>
      <c r="CC82" s="229"/>
    </row>
    <row r="83" spans="1:71" ht="15" customHeight="1">
      <c r="A83" s="218">
        <v>2</v>
      </c>
      <c r="B83" s="219"/>
      <c r="C83" s="109" t="s">
        <v>108</v>
      </c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90" t="s">
        <v>61</v>
      </c>
      <c r="AD83" s="90"/>
      <c r="AE83" s="90"/>
      <c r="AF83" s="90"/>
      <c r="AG83" s="90"/>
      <c r="AH83" s="90" t="s">
        <v>63</v>
      </c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5">
        <f>19.2</f>
        <v>19.2</v>
      </c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1">
        <v>19.2</v>
      </c>
      <c r="BI83" s="92"/>
      <c r="BJ83" s="92"/>
      <c r="BK83" s="92"/>
      <c r="BL83" s="93"/>
      <c r="BN83" s="19"/>
      <c r="BR83" s="3"/>
      <c r="BS83" s="6"/>
    </row>
    <row r="84" spans="1:71" ht="12.75" hidden="1">
      <c r="A84" s="218">
        <v>3</v>
      </c>
      <c r="B84" s="219"/>
      <c r="C84" s="87" t="s">
        <v>95</v>
      </c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9"/>
      <c r="AC84" s="90" t="s">
        <v>28</v>
      </c>
      <c r="AD84" s="90"/>
      <c r="AE84" s="90"/>
      <c r="AF84" s="90"/>
      <c r="AG84" s="90"/>
      <c r="AH84" s="90" t="s">
        <v>75</v>
      </c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1"/>
      <c r="AW84" s="92"/>
      <c r="AX84" s="92"/>
      <c r="AY84" s="92"/>
      <c r="AZ84" s="92"/>
      <c r="BA84" s="93"/>
      <c r="BB84" s="230">
        <v>0</v>
      </c>
      <c r="BC84" s="231"/>
      <c r="BD84" s="231"/>
      <c r="BE84" s="231"/>
      <c r="BF84" s="231"/>
      <c r="BG84" s="232"/>
      <c r="BH84" s="217">
        <f>AV84+BB84</f>
        <v>0</v>
      </c>
      <c r="BI84" s="217"/>
      <c r="BJ84" s="217"/>
      <c r="BK84" s="217"/>
      <c r="BL84" s="217"/>
      <c r="BM84" s="39"/>
      <c r="BN84" s="19"/>
      <c r="BR84" s="21"/>
      <c r="BS84" s="6"/>
    </row>
    <row r="85" spans="1:71" ht="12.75" customHeight="1">
      <c r="A85" s="218">
        <v>3</v>
      </c>
      <c r="B85" s="219"/>
      <c r="C85" s="220" t="s">
        <v>92</v>
      </c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90" t="s">
        <v>85</v>
      </c>
      <c r="AD85" s="90"/>
      <c r="AE85" s="90"/>
      <c r="AF85" s="90"/>
      <c r="AG85" s="90"/>
      <c r="AH85" s="90" t="s">
        <v>93</v>
      </c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5">
        <f>AV76</f>
        <v>429251.18</v>
      </c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2">
        <f>BH76</f>
        <v>429251.18</v>
      </c>
      <c r="BI85" s="92"/>
      <c r="BJ85" s="92"/>
      <c r="BK85" s="92"/>
      <c r="BL85" s="93"/>
      <c r="BM85" s="39"/>
      <c r="BN85" s="19"/>
      <c r="BR85" s="21"/>
      <c r="BS85" s="6"/>
    </row>
    <row r="86" spans="1:71" ht="12" customHeight="1">
      <c r="A86" s="71"/>
      <c r="B86" s="72"/>
      <c r="C86" s="112" t="s">
        <v>22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4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5"/>
      <c r="AW86" s="95"/>
      <c r="AX86" s="95"/>
      <c r="AY86" s="95"/>
      <c r="AZ86" s="95"/>
      <c r="BA86" s="95"/>
      <c r="BB86" s="92"/>
      <c r="BC86" s="92"/>
      <c r="BD86" s="92"/>
      <c r="BE86" s="92"/>
      <c r="BF86" s="92"/>
      <c r="BG86" s="93"/>
      <c r="BH86" s="92"/>
      <c r="BI86" s="92"/>
      <c r="BJ86" s="92"/>
      <c r="BK86" s="92"/>
      <c r="BL86" s="93"/>
      <c r="BN86" s="19"/>
      <c r="BR86" s="21"/>
      <c r="BS86" s="6"/>
    </row>
    <row r="87" spans="1:71" ht="14.25" customHeight="1">
      <c r="A87" s="218">
        <v>1</v>
      </c>
      <c r="B87" s="219"/>
      <c r="C87" s="87" t="s">
        <v>103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9"/>
      <c r="AC87" s="106" t="s">
        <v>85</v>
      </c>
      <c r="AD87" s="107"/>
      <c r="AE87" s="107"/>
      <c r="AF87" s="107"/>
      <c r="AG87" s="108"/>
      <c r="AH87" s="106" t="s">
        <v>27</v>
      </c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8"/>
      <c r="AV87" s="91">
        <f>AV69/AV82</f>
        <v>22467.380412371134</v>
      </c>
      <c r="AW87" s="92"/>
      <c r="AX87" s="92"/>
      <c r="AY87" s="92"/>
      <c r="AZ87" s="92"/>
      <c r="BA87" s="93"/>
      <c r="BB87" s="91"/>
      <c r="BC87" s="92"/>
      <c r="BD87" s="92"/>
      <c r="BE87" s="92"/>
      <c r="BF87" s="92"/>
      <c r="BG87" s="93"/>
      <c r="BH87" s="91">
        <f>AV87+BB87</f>
        <v>22467.380412371134</v>
      </c>
      <c r="BI87" s="92"/>
      <c r="BJ87" s="92"/>
      <c r="BK87" s="92"/>
      <c r="BL87" s="93"/>
      <c r="BN87" s="19"/>
      <c r="BR87" s="21"/>
      <c r="BS87" s="6"/>
    </row>
    <row r="88" spans="1:71" ht="15.75" customHeight="1">
      <c r="A88" s="218">
        <v>2</v>
      </c>
      <c r="B88" s="219"/>
      <c r="C88" s="109" t="s">
        <v>107</v>
      </c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90" t="s">
        <v>85</v>
      </c>
      <c r="AD88" s="90"/>
      <c r="AE88" s="90"/>
      <c r="AF88" s="90"/>
      <c r="AG88" s="90"/>
      <c r="AH88" s="90" t="s">
        <v>27</v>
      </c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5">
        <f>SUM(AV70+AV72+AV73+AV74+AV75)/AV83</f>
        <v>188527.57239583335</v>
      </c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>
        <f>(BH70+BH72+BH73+BH74+BH75)/BH83</f>
        <v>188527.57239583335</v>
      </c>
      <c r="BI88" s="95"/>
      <c r="BJ88" s="95"/>
      <c r="BK88" s="95"/>
      <c r="BL88" s="95"/>
      <c r="BN88" s="19"/>
      <c r="BR88" s="21"/>
      <c r="BS88" s="6"/>
    </row>
    <row r="89" spans="1:71" ht="24.75" customHeight="1" hidden="1">
      <c r="A89" s="128"/>
      <c r="B89" s="129"/>
      <c r="C89" s="87" t="s">
        <v>76</v>
      </c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90" t="s">
        <v>85</v>
      </c>
      <c r="AD89" s="90"/>
      <c r="AE89" s="90"/>
      <c r="AF89" s="90"/>
      <c r="AG89" s="90"/>
      <c r="AH89" s="90" t="s">
        <v>27</v>
      </c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81"/>
      <c r="AW89" s="81"/>
      <c r="AX89" s="81"/>
      <c r="AY89" s="81"/>
      <c r="AZ89" s="81"/>
      <c r="BA89" s="81"/>
      <c r="BB89" s="95"/>
      <c r="BC89" s="95"/>
      <c r="BD89" s="95"/>
      <c r="BE89" s="95"/>
      <c r="BF89" s="95"/>
      <c r="BG89" s="95"/>
      <c r="BH89" s="95">
        <f>AV89+BB89</f>
        <v>0</v>
      </c>
      <c r="BI89" s="95"/>
      <c r="BJ89" s="95"/>
      <c r="BK89" s="95"/>
      <c r="BL89" s="95"/>
      <c r="BN89" s="19"/>
      <c r="BR89" s="21"/>
      <c r="BS89" s="6"/>
    </row>
    <row r="90" spans="1:71" ht="0.75" customHeight="1" hidden="1">
      <c r="A90" s="128"/>
      <c r="B90" s="129"/>
      <c r="C90" s="109" t="s">
        <v>65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90" t="s">
        <v>85</v>
      </c>
      <c r="AD90" s="90"/>
      <c r="AE90" s="90"/>
      <c r="AF90" s="90"/>
      <c r="AG90" s="90"/>
      <c r="AH90" s="90" t="s">
        <v>27</v>
      </c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5" t="e">
        <f>#REF!/#REF!</f>
        <v>#REF!</v>
      </c>
      <c r="AW90" s="95"/>
      <c r="AX90" s="95"/>
      <c r="AY90" s="95"/>
      <c r="AZ90" s="95"/>
      <c r="BA90" s="95"/>
      <c r="BB90" s="95" t="e">
        <f>#REF!/#REF!</f>
        <v>#REF!</v>
      </c>
      <c r="BC90" s="95"/>
      <c r="BD90" s="95"/>
      <c r="BE90" s="95"/>
      <c r="BF90" s="95"/>
      <c r="BG90" s="95"/>
      <c r="BH90" s="95" t="e">
        <f>#REF!/#REF!</f>
        <v>#REF!</v>
      </c>
      <c r="BI90" s="95"/>
      <c r="BJ90" s="95"/>
      <c r="BK90" s="95"/>
      <c r="BL90" s="95"/>
      <c r="BN90" s="19"/>
      <c r="BR90" s="21"/>
      <c r="BS90" s="6"/>
    </row>
    <row r="91" spans="1:71" ht="15" customHeight="1" hidden="1">
      <c r="A91" s="128"/>
      <c r="B91" s="129"/>
      <c r="C91" s="87" t="s">
        <v>77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9"/>
      <c r="AC91" s="90" t="s">
        <v>85</v>
      </c>
      <c r="AD91" s="90"/>
      <c r="AE91" s="90"/>
      <c r="AF91" s="90"/>
      <c r="AG91" s="90"/>
      <c r="AH91" s="90" t="s">
        <v>27</v>
      </c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1"/>
      <c r="AW91" s="92"/>
      <c r="AX91" s="92"/>
      <c r="AY91" s="92"/>
      <c r="AZ91" s="92"/>
      <c r="BA91" s="93"/>
      <c r="BB91" s="91" t="e">
        <f>#REF!/#REF!</f>
        <v>#REF!</v>
      </c>
      <c r="BC91" s="92"/>
      <c r="BD91" s="92"/>
      <c r="BE91" s="92"/>
      <c r="BF91" s="92"/>
      <c r="BG91" s="93"/>
      <c r="BH91" s="95" t="e">
        <f>AV91+BB91</f>
        <v>#REF!</v>
      </c>
      <c r="BI91" s="95"/>
      <c r="BJ91" s="95"/>
      <c r="BK91" s="95"/>
      <c r="BL91" s="95"/>
      <c r="BN91" s="19"/>
      <c r="BR91" s="21"/>
      <c r="BS91" s="6"/>
    </row>
    <row r="92" spans="1:71" ht="15" customHeight="1" hidden="1">
      <c r="A92" s="128"/>
      <c r="B92" s="129"/>
      <c r="C92" s="87" t="s">
        <v>78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9"/>
      <c r="AC92" s="90" t="s">
        <v>85</v>
      </c>
      <c r="AD92" s="90"/>
      <c r="AE92" s="90"/>
      <c r="AF92" s="90"/>
      <c r="AG92" s="90"/>
      <c r="AH92" s="90" t="s">
        <v>27</v>
      </c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1" t="e">
        <f>AV72/#REF!</f>
        <v>#REF!</v>
      </c>
      <c r="AW92" s="92"/>
      <c r="AX92" s="92"/>
      <c r="AY92" s="92"/>
      <c r="AZ92" s="92"/>
      <c r="BA92" s="93"/>
      <c r="BB92" s="91" t="e">
        <f>BB72/#REF!</f>
        <v>#REF!</v>
      </c>
      <c r="BC92" s="92"/>
      <c r="BD92" s="92"/>
      <c r="BE92" s="92"/>
      <c r="BF92" s="92"/>
      <c r="BG92" s="93"/>
      <c r="BH92" s="95" t="e">
        <f>BH72/#REF!</f>
        <v>#REF!</v>
      </c>
      <c r="BI92" s="95"/>
      <c r="BJ92" s="95"/>
      <c r="BK92" s="95"/>
      <c r="BL92" s="95"/>
      <c r="BN92" s="19"/>
      <c r="BR92" s="21"/>
      <c r="BS92" s="6"/>
    </row>
    <row r="93" spans="1:71" ht="13.5" customHeight="1">
      <c r="A93" s="128"/>
      <c r="B93" s="129"/>
      <c r="C93" s="115" t="s">
        <v>23</v>
      </c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7"/>
      <c r="AC93" s="75"/>
      <c r="AD93" s="106"/>
      <c r="AE93" s="107"/>
      <c r="AF93" s="107"/>
      <c r="AG93" s="108"/>
      <c r="AH93" s="106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8"/>
      <c r="AV93" s="95"/>
      <c r="AW93" s="95"/>
      <c r="AX93" s="95"/>
      <c r="AY93" s="95"/>
      <c r="AZ93" s="95"/>
      <c r="BA93" s="95"/>
      <c r="BB93" s="91"/>
      <c r="BC93" s="92"/>
      <c r="BD93" s="92"/>
      <c r="BE93" s="92"/>
      <c r="BF93" s="92"/>
      <c r="BG93" s="93"/>
      <c r="BH93" s="92"/>
      <c r="BI93" s="92"/>
      <c r="BJ93" s="92"/>
      <c r="BK93" s="92"/>
      <c r="BL93" s="93"/>
      <c r="BN93" s="19"/>
      <c r="BR93" s="21"/>
      <c r="BS93" s="6"/>
    </row>
    <row r="94" spans="1:71" ht="12.75">
      <c r="A94" s="218">
        <v>1</v>
      </c>
      <c r="B94" s="219"/>
      <c r="C94" s="109" t="s">
        <v>127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90" t="s">
        <v>25</v>
      </c>
      <c r="AD94" s="90"/>
      <c r="AE94" s="90"/>
      <c r="AF94" s="90"/>
      <c r="AG94" s="90"/>
      <c r="AH94" s="90" t="s">
        <v>64</v>
      </c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5">
        <f>AV67/1672956.24*100-100</f>
        <v>-1.905034886029057</v>
      </c>
      <c r="AW94" s="95"/>
      <c r="AX94" s="95"/>
      <c r="AY94" s="95"/>
      <c r="AZ94" s="95"/>
      <c r="BA94" s="95"/>
      <c r="BB94" s="95">
        <v>-100</v>
      </c>
      <c r="BC94" s="95"/>
      <c r="BD94" s="95"/>
      <c r="BE94" s="95"/>
      <c r="BF94" s="95"/>
      <c r="BG94" s="95"/>
      <c r="BH94" s="92">
        <f>BH67/1889054.8*100-100</f>
        <v>-13.126615490455862</v>
      </c>
      <c r="BI94" s="92"/>
      <c r="BJ94" s="92"/>
      <c r="BK94" s="92"/>
      <c r="BL94" s="93"/>
      <c r="BN94" s="19"/>
      <c r="BR94" s="21"/>
      <c r="BS94" s="6"/>
    </row>
    <row r="95" spans="1:64" ht="29.25" customHeight="1">
      <c r="A95" s="221">
        <v>2</v>
      </c>
      <c r="B95" s="222"/>
      <c r="C95" s="223" t="s">
        <v>109</v>
      </c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5"/>
      <c r="AC95" s="106" t="s">
        <v>25</v>
      </c>
      <c r="AD95" s="107"/>
      <c r="AE95" s="107"/>
      <c r="AF95" s="107"/>
      <c r="AG95" s="108"/>
      <c r="AH95" s="106" t="s">
        <v>64</v>
      </c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8"/>
      <c r="AV95" s="214">
        <f>AV68/3373920.77*100-100</f>
        <v>13.74490515970237</v>
      </c>
      <c r="AW95" s="215"/>
      <c r="AX95" s="215"/>
      <c r="AY95" s="215"/>
      <c r="AZ95" s="215"/>
      <c r="BA95" s="216"/>
      <c r="BB95" s="214">
        <f>BB68/1994190*100-100</f>
        <v>-100</v>
      </c>
      <c r="BC95" s="215"/>
      <c r="BD95" s="215"/>
      <c r="BE95" s="215"/>
      <c r="BF95" s="215"/>
      <c r="BG95" s="216"/>
      <c r="BH95" s="91">
        <f>BH68/(3373920.77+1994190)*100-100</f>
        <v>-28.509988999351435</v>
      </c>
      <c r="BI95" s="92"/>
      <c r="BJ95" s="92"/>
      <c r="BK95" s="92"/>
      <c r="BL95" s="93"/>
    </row>
    <row r="96" spans="1:64" ht="14.25" customHeight="1">
      <c r="A96" s="25"/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8"/>
      <c r="BI96" s="28"/>
      <c r="BJ96" s="28"/>
      <c r="BK96" s="28"/>
      <c r="BL96" s="28"/>
    </row>
    <row r="97" spans="1:75" s="30" customFormat="1" ht="16.5" customHeight="1">
      <c r="A97" s="105" t="s">
        <v>128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31"/>
      <c r="X97" s="31"/>
      <c r="Y97" s="31"/>
      <c r="Z97" s="31"/>
      <c r="AA97" s="31"/>
      <c r="AB97" s="31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3"/>
      <c r="AO97" s="103" t="s">
        <v>129</v>
      </c>
      <c r="AP97" s="103"/>
      <c r="AQ97" s="103"/>
      <c r="AR97" s="103"/>
      <c r="AS97" s="103"/>
      <c r="AT97" s="103"/>
      <c r="AU97" s="103"/>
      <c r="AV97" s="103"/>
      <c r="AW97" s="103"/>
      <c r="AX97" s="103"/>
      <c r="AY97" s="34"/>
      <c r="AZ97" s="34"/>
      <c r="BA97" s="34"/>
      <c r="BB97" s="34"/>
      <c r="BC97" s="34"/>
      <c r="BD97" s="34"/>
      <c r="BE97" s="34"/>
      <c r="BF97" s="34"/>
      <c r="BG97" s="34"/>
      <c r="BH97" s="33"/>
      <c r="BI97" s="33"/>
      <c r="BJ97" s="33"/>
      <c r="BK97" s="33"/>
      <c r="BL97" s="33"/>
      <c r="BW97" s="42"/>
    </row>
    <row r="98" spans="1:50" ht="12" customHeight="1">
      <c r="A98" s="23"/>
      <c r="B98" s="23"/>
      <c r="C98" s="23"/>
      <c r="D98" s="23"/>
      <c r="E98" s="23"/>
      <c r="F98" s="23"/>
      <c r="W98" s="111" t="s">
        <v>14</v>
      </c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O98" s="118" t="s">
        <v>15</v>
      </c>
      <c r="AP98" s="118"/>
      <c r="AQ98" s="118"/>
      <c r="AR98" s="118"/>
      <c r="AS98" s="118"/>
      <c r="AT98" s="118"/>
      <c r="AU98" s="118"/>
      <c r="AV98" s="118"/>
      <c r="AW98" s="118"/>
      <c r="AX98" s="118"/>
    </row>
    <row r="99" ht="12.75">
      <c r="A99" s="1" t="s">
        <v>26</v>
      </c>
    </row>
    <row r="100" spans="1:59" ht="4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4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2:59" ht="12.75">
      <c r="B101" s="1" t="s">
        <v>72</v>
      </c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</row>
    <row r="102" spans="1:75" s="30" customFormat="1" ht="13.5" customHeight="1">
      <c r="A102" s="86" t="s">
        <v>117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2"/>
      <c r="S102" s="82"/>
      <c r="T102" s="82"/>
      <c r="U102" s="82"/>
      <c r="V102" s="82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2"/>
      <c r="AO102" s="94" t="s">
        <v>118</v>
      </c>
      <c r="AP102" s="94"/>
      <c r="AQ102" s="94"/>
      <c r="AR102" s="94"/>
      <c r="AS102" s="94"/>
      <c r="AT102" s="94"/>
      <c r="AU102" s="94"/>
      <c r="AV102" s="94"/>
      <c r="AW102" s="94"/>
      <c r="AX102" s="94"/>
      <c r="AY102" s="82"/>
      <c r="AZ102" s="82"/>
      <c r="BA102" s="82"/>
      <c r="BB102" s="82"/>
      <c r="BC102" s="82"/>
      <c r="BD102" s="82"/>
      <c r="BE102" s="82"/>
      <c r="BF102" s="82"/>
      <c r="BG102" s="82"/>
      <c r="BW102" s="42"/>
    </row>
    <row r="103" spans="23:50" ht="12.75">
      <c r="W103" s="74" t="s">
        <v>14</v>
      </c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O103" s="118" t="s">
        <v>15</v>
      </c>
      <c r="AP103" s="118"/>
      <c r="AQ103" s="118"/>
      <c r="AR103" s="118"/>
      <c r="AS103" s="118"/>
      <c r="AT103" s="118"/>
      <c r="AU103" s="118"/>
      <c r="AV103" s="118"/>
      <c r="AW103" s="118"/>
      <c r="AX103" s="118"/>
    </row>
    <row r="104" spans="3:13" ht="12.75">
      <c r="C104" s="1" t="s">
        <v>73</v>
      </c>
      <c r="I104" s="110"/>
      <c r="J104" s="111"/>
      <c r="K104" s="111"/>
      <c r="L104" s="111"/>
      <c r="M104" s="111"/>
    </row>
    <row r="105" ht="1.5" customHeight="1"/>
    <row r="106" ht="12.75">
      <c r="E106" s="1" t="s">
        <v>50</v>
      </c>
    </row>
    <row r="109" ht="12.75">
      <c r="AG109" s="1" t="s">
        <v>74</v>
      </c>
    </row>
  </sheetData>
  <sheetProtection/>
  <mergeCells count="366">
    <mergeCell ref="BH67:BL67"/>
    <mergeCell ref="BH72:BL72"/>
    <mergeCell ref="A66:B66"/>
    <mergeCell ref="D58:AP58"/>
    <mergeCell ref="AQ58:AX58"/>
    <mergeCell ref="AY58:BF58"/>
    <mergeCell ref="BG58:BL58"/>
    <mergeCell ref="A68:B68"/>
    <mergeCell ref="AV68:BA68"/>
    <mergeCell ref="AH66:AU66"/>
    <mergeCell ref="C73:AB73"/>
    <mergeCell ref="BH68:BL68"/>
    <mergeCell ref="AH67:AU67"/>
    <mergeCell ref="AV67:BA67"/>
    <mergeCell ref="BB67:BG67"/>
    <mergeCell ref="BH73:BL73"/>
    <mergeCell ref="AV73:BA73"/>
    <mergeCell ref="AV69:BA69"/>
    <mergeCell ref="BB72:BG72"/>
    <mergeCell ref="BB69:BG69"/>
    <mergeCell ref="A67:B67"/>
    <mergeCell ref="C68:AB68"/>
    <mergeCell ref="AC68:AG68"/>
    <mergeCell ref="AH68:AU68"/>
    <mergeCell ref="BB68:BG68"/>
    <mergeCell ref="C67:AB67"/>
    <mergeCell ref="AC67:AG67"/>
    <mergeCell ref="A93:B93"/>
    <mergeCell ref="A94:B94"/>
    <mergeCell ref="AH90:AU90"/>
    <mergeCell ref="AC95:AG95"/>
    <mergeCell ref="BH95:BL95"/>
    <mergeCell ref="BB95:BG95"/>
    <mergeCell ref="BB92:BG92"/>
    <mergeCell ref="AC91:AG91"/>
    <mergeCell ref="BH94:BL94"/>
    <mergeCell ref="BB91:BG91"/>
    <mergeCell ref="AV84:BA84"/>
    <mergeCell ref="BY82:CC82"/>
    <mergeCell ref="C92:AB92"/>
    <mergeCell ref="AC92:AG92"/>
    <mergeCell ref="AH92:AU92"/>
    <mergeCell ref="AV92:BA92"/>
    <mergeCell ref="BB84:BG84"/>
    <mergeCell ref="C87:AB87"/>
    <mergeCell ref="AC85:AG85"/>
    <mergeCell ref="BH88:BL88"/>
    <mergeCell ref="AV90:BA90"/>
    <mergeCell ref="BH90:BL90"/>
    <mergeCell ref="A83:B83"/>
    <mergeCell ref="A91:B91"/>
    <mergeCell ref="AC83:AG83"/>
    <mergeCell ref="BH85:BL85"/>
    <mergeCell ref="AH91:AU91"/>
    <mergeCell ref="AC90:AG90"/>
    <mergeCell ref="C84:AB84"/>
    <mergeCell ref="BB90:BG90"/>
    <mergeCell ref="C72:AB72"/>
    <mergeCell ref="A95:B95"/>
    <mergeCell ref="C95:AB95"/>
    <mergeCell ref="A81:B81"/>
    <mergeCell ref="A84:B84"/>
    <mergeCell ref="A90:B90"/>
    <mergeCell ref="A92:B92"/>
    <mergeCell ref="C91:AB91"/>
    <mergeCell ref="C76:AB76"/>
    <mergeCell ref="A89:B89"/>
    <mergeCell ref="AC84:AG84"/>
    <mergeCell ref="A87:B87"/>
    <mergeCell ref="A88:B88"/>
    <mergeCell ref="C81:AB81"/>
    <mergeCell ref="AH95:AU95"/>
    <mergeCell ref="AV82:BA82"/>
    <mergeCell ref="C83:AB83"/>
    <mergeCell ref="A85:B85"/>
    <mergeCell ref="C88:AB88"/>
    <mergeCell ref="AV83:BA83"/>
    <mergeCell ref="AC81:AG81"/>
    <mergeCell ref="A76:B76"/>
    <mergeCell ref="A82:B82"/>
    <mergeCell ref="AH81:AU81"/>
    <mergeCell ref="AV81:BA81"/>
    <mergeCell ref="AC87:AG87"/>
    <mergeCell ref="C85:AB85"/>
    <mergeCell ref="C78:AB78"/>
    <mergeCell ref="AV78:BA78"/>
    <mergeCell ref="AH83:AU83"/>
    <mergeCell ref="BH84:BL84"/>
    <mergeCell ref="BH87:BL87"/>
    <mergeCell ref="BB87:BG87"/>
    <mergeCell ref="AV87:BA87"/>
    <mergeCell ref="AH87:AU87"/>
    <mergeCell ref="BH86:BL86"/>
    <mergeCell ref="BB86:BG86"/>
    <mergeCell ref="AH86:AU86"/>
    <mergeCell ref="BH89:BL89"/>
    <mergeCell ref="AV95:BA95"/>
    <mergeCell ref="C89:AB89"/>
    <mergeCell ref="C94:AB94"/>
    <mergeCell ref="BB89:BG89"/>
    <mergeCell ref="C90:AB90"/>
    <mergeCell ref="BH92:BL92"/>
    <mergeCell ref="BH91:BL91"/>
    <mergeCell ref="AV91:BA91"/>
    <mergeCell ref="BH93:BL93"/>
    <mergeCell ref="BB85:BG85"/>
    <mergeCell ref="AC82:AG82"/>
    <mergeCell ref="AH82:AU82"/>
    <mergeCell ref="AC89:AG89"/>
    <mergeCell ref="AH89:AU89"/>
    <mergeCell ref="AH85:AU85"/>
    <mergeCell ref="AV85:BA85"/>
    <mergeCell ref="BB88:BG88"/>
    <mergeCell ref="AH84:AU84"/>
    <mergeCell ref="AV66:BA66"/>
    <mergeCell ref="AC76:AG80"/>
    <mergeCell ref="C69:AB69"/>
    <mergeCell ref="AC69:AG69"/>
    <mergeCell ref="AH69:AU69"/>
    <mergeCell ref="AC72:AG72"/>
    <mergeCell ref="AV72:BA72"/>
    <mergeCell ref="AV76:BA76"/>
    <mergeCell ref="AH72:AU72"/>
    <mergeCell ref="AC73:AG73"/>
    <mergeCell ref="AH73:AU73"/>
    <mergeCell ref="AH76:AU80"/>
    <mergeCell ref="C80:AB80"/>
    <mergeCell ref="AV80:BA80"/>
    <mergeCell ref="C74:AB74"/>
    <mergeCell ref="AC74:AG74"/>
    <mergeCell ref="AH74:AU74"/>
    <mergeCell ref="AV74:BA74"/>
    <mergeCell ref="C77:AB77"/>
    <mergeCell ref="AV77:BA77"/>
    <mergeCell ref="C82:AB82"/>
    <mergeCell ref="BH81:BL81"/>
    <mergeCell ref="BH82:BL82"/>
    <mergeCell ref="BH83:BL83"/>
    <mergeCell ref="BH78:BL78"/>
    <mergeCell ref="BB78:BG78"/>
    <mergeCell ref="BB80:BG80"/>
    <mergeCell ref="BB82:BG82"/>
    <mergeCell ref="BB83:BG83"/>
    <mergeCell ref="BH76:BL76"/>
    <mergeCell ref="BH80:BL80"/>
    <mergeCell ref="BH69:BL69"/>
    <mergeCell ref="BB76:BG76"/>
    <mergeCell ref="BH74:BL74"/>
    <mergeCell ref="BB77:BG77"/>
    <mergeCell ref="BH75:BL75"/>
    <mergeCell ref="BB73:BG73"/>
    <mergeCell ref="BH79:BL79"/>
    <mergeCell ref="BB74:BG74"/>
    <mergeCell ref="AC65:AG65"/>
    <mergeCell ref="AH64:AU64"/>
    <mergeCell ref="A65:B65"/>
    <mergeCell ref="AC88:AG88"/>
    <mergeCell ref="BH77:BL77"/>
    <mergeCell ref="AV71:BA71"/>
    <mergeCell ref="BB71:BG71"/>
    <mergeCell ref="AV86:BA86"/>
    <mergeCell ref="BH64:BL64"/>
    <mergeCell ref="A62:BL62"/>
    <mergeCell ref="AY59:BF59"/>
    <mergeCell ref="BG59:BL59"/>
    <mergeCell ref="BB66:BG66"/>
    <mergeCell ref="BH66:BL66"/>
    <mergeCell ref="BB65:BG65"/>
    <mergeCell ref="BH65:BL65"/>
    <mergeCell ref="A61:BL61"/>
    <mergeCell ref="AV64:BA64"/>
    <mergeCell ref="L28:BL28"/>
    <mergeCell ref="AY54:BF54"/>
    <mergeCell ref="D54:AP54"/>
    <mergeCell ref="AQ54:AX54"/>
    <mergeCell ref="BG56:BL56"/>
    <mergeCell ref="A64:B64"/>
    <mergeCell ref="C64:AB64"/>
    <mergeCell ref="AC64:AG64"/>
    <mergeCell ref="BB64:BG64"/>
    <mergeCell ref="AQ59:AX59"/>
    <mergeCell ref="A58:C58"/>
    <mergeCell ref="AO7:BF7"/>
    <mergeCell ref="A17:T17"/>
    <mergeCell ref="BG15:BL15"/>
    <mergeCell ref="J14:BF14"/>
    <mergeCell ref="A35:C35"/>
    <mergeCell ref="A33:C33"/>
    <mergeCell ref="A26:C26"/>
    <mergeCell ref="D26:BL26"/>
    <mergeCell ref="A22:C22"/>
    <mergeCell ref="D55:AP55"/>
    <mergeCell ref="AY55:BF55"/>
    <mergeCell ref="A55:C55"/>
    <mergeCell ref="A56:C56"/>
    <mergeCell ref="AQ56:AX56"/>
    <mergeCell ref="AY56:BF56"/>
    <mergeCell ref="BG46:BL46"/>
    <mergeCell ref="D43:AP43"/>
    <mergeCell ref="AY48:BF48"/>
    <mergeCell ref="BG48:BL48"/>
    <mergeCell ref="AY43:BF43"/>
    <mergeCell ref="AQ48:AX48"/>
    <mergeCell ref="D48:AP48"/>
    <mergeCell ref="AY47:BF47"/>
    <mergeCell ref="AY45:BF45"/>
    <mergeCell ref="D36:BL36"/>
    <mergeCell ref="AQ43:AX43"/>
    <mergeCell ref="D49:AP49"/>
    <mergeCell ref="A45:C45"/>
    <mergeCell ref="A46:C46"/>
    <mergeCell ref="AQ46:AX46"/>
    <mergeCell ref="A48:C48"/>
    <mergeCell ref="AQ49:AX49"/>
    <mergeCell ref="A47:C47"/>
    <mergeCell ref="D33:BL33"/>
    <mergeCell ref="A34:C34"/>
    <mergeCell ref="D34:BL34"/>
    <mergeCell ref="A28:K28"/>
    <mergeCell ref="AY44:BF44"/>
    <mergeCell ref="A30:BL30"/>
    <mergeCell ref="D37:BL37"/>
    <mergeCell ref="D38:BL38"/>
    <mergeCell ref="A32:C32"/>
    <mergeCell ref="D32:BL32"/>
    <mergeCell ref="U15:BF15"/>
    <mergeCell ref="U16:BF16"/>
    <mergeCell ref="BH17:BL17"/>
    <mergeCell ref="AN17:AQ17"/>
    <mergeCell ref="U17:Y17"/>
    <mergeCell ref="A42:BL42"/>
    <mergeCell ref="D25:BL25"/>
    <mergeCell ref="A37:C37"/>
    <mergeCell ref="A39:C39"/>
    <mergeCell ref="D39:BL39"/>
    <mergeCell ref="B11:I11"/>
    <mergeCell ref="B13:I13"/>
    <mergeCell ref="J12:BF12"/>
    <mergeCell ref="J11:BF11"/>
    <mergeCell ref="J13:BF13"/>
    <mergeCell ref="BG14:BL14"/>
    <mergeCell ref="B15:G15"/>
    <mergeCell ref="H15:N15"/>
    <mergeCell ref="A18:BL18"/>
    <mergeCell ref="A19:BL19"/>
    <mergeCell ref="Z17:AM17"/>
    <mergeCell ref="B14:I14"/>
    <mergeCell ref="H16:N16"/>
    <mergeCell ref="BD17:BG17"/>
    <mergeCell ref="BG16:BL16"/>
    <mergeCell ref="O15:T15"/>
    <mergeCell ref="AS1:BL1"/>
    <mergeCell ref="BG11:BL11"/>
    <mergeCell ref="BG12:BL12"/>
    <mergeCell ref="AO6:BF6"/>
    <mergeCell ref="BG13:BL13"/>
    <mergeCell ref="AO3:BL3"/>
    <mergeCell ref="AO4:BL4"/>
    <mergeCell ref="A8:BL8"/>
    <mergeCell ref="A9:BL9"/>
    <mergeCell ref="B12:I12"/>
    <mergeCell ref="AR17:BC17"/>
    <mergeCell ref="A24:C24"/>
    <mergeCell ref="A20:BL20"/>
    <mergeCell ref="D24:BL24"/>
    <mergeCell ref="A25:C25"/>
    <mergeCell ref="B16:G16"/>
    <mergeCell ref="O16:T16"/>
    <mergeCell ref="D23:BL23"/>
    <mergeCell ref="A23:C23"/>
    <mergeCell ref="D22:BL22"/>
    <mergeCell ref="D35:BL35"/>
    <mergeCell ref="A38:C38"/>
    <mergeCell ref="A41:BL41"/>
    <mergeCell ref="BG43:BL43"/>
    <mergeCell ref="A36:C36"/>
    <mergeCell ref="BG57:BL57"/>
    <mergeCell ref="BG49:BL49"/>
    <mergeCell ref="AQ53:AX53"/>
    <mergeCell ref="BG54:BL54"/>
    <mergeCell ref="A52:BL52"/>
    <mergeCell ref="AY46:BF46"/>
    <mergeCell ref="A49:C49"/>
    <mergeCell ref="D45:AP45"/>
    <mergeCell ref="BG44:BL44"/>
    <mergeCell ref="BG45:BL45"/>
    <mergeCell ref="D46:AP46"/>
    <mergeCell ref="AQ44:AX44"/>
    <mergeCell ref="D44:AP44"/>
    <mergeCell ref="A44:C44"/>
    <mergeCell ref="AY49:BF49"/>
    <mergeCell ref="BB79:BG79"/>
    <mergeCell ref="AO5:AP5"/>
    <mergeCell ref="C71:AB71"/>
    <mergeCell ref="AC71:AG71"/>
    <mergeCell ref="AH71:AU71"/>
    <mergeCell ref="AQ55:AX55"/>
    <mergeCell ref="BG53:BL53"/>
    <mergeCell ref="A57:C57"/>
    <mergeCell ref="D57:AP57"/>
    <mergeCell ref="A53:C53"/>
    <mergeCell ref="A51:BL51"/>
    <mergeCell ref="A54:C54"/>
    <mergeCell ref="D56:AP56"/>
    <mergeCell ref="AC66:AG66"/>
    <mergeCell ref="A72:B72"/>
    <mergeCell ref="AQ57:AX57"/>
    <mergeCell ref="BG55:BL55"/>
    <mergeCell ref="A59:AP59"/>
    <mergeCell ref="AY53:BF53"/>
    <mergeCell ref="AY57:BF57"/>
    <mergeCell ref="AC86:AG86"/>
    <mergeCell ref="AV88:BA88"/>
    <mergeCell ref="BB93:BG93"/>
    <mergeCell ref="BB81:BG81"/>
    <mergeCell ref="AQ5:AW5"/>
    <mergeCell ref="D53:AP53"/>
    <mergeCell ref="AQ45:AX45"/>
    <mergeCell ref="AZ5:BB5"/>
    <mergeCell ref="AV93:BA93"/>
    <mergeCell ref="C79:AB79"/>
    <mergeCell ref="BG47:BL47"/>
    <mergeCell ref="I104:M104"/>
    <mergeCell ref="W98:AL98"/>
    <mergeCell ref="C86:AB86"/>
    <mergeCell ref="C93:AB93"/>
    <mergeCell ref="AD93:AG93"/>
    <mergeCell ref="AH93:AU93"/>
    <mergeCell ref="AO98:AX98"/>
    <mergeCell ref="AO103:AX103"/>
    <mergeCell ref="BH71:BL71"/>
    <mergeCell ref="C70:AB70"/>
    <mergeCell ref="AC70:AG70"/>
    <mergeCell ref="AH70:AU70"/>
    <mergeCell ref="AV70:BA70"/>
    <mergeCell ref="BB70:BG70"/>
    <mergeCell ref="BH70:BL70"/>
    <mergeCell ref="D47:AP47"/>
    <mergeCell ref="AQ47:AX47"/>
    <mergeCell ref="C65:AB65"/>
    <mergeCell ref="AO97:AX97"/>
    <mergeCell ref="C66:AB66"/>
    <mergeCell ref="A97:V97"/>
    <mergeCell ref="AV79:BA79"/>
    <mergeCell ref="AH94:AU94"/>
    <mergeCell ref="C75:AB75"/>
    <mergeCell ref="AC75:AG75"/>
    <mergeCell ref="AH75:AU75"/>
    <mergeCell ref="AV75:BA75"/>
    <mergeCell ref="BB75:BG75"/>
    <mergeCell ref="AO102:AX102"/>
    <mergeCell ref="BB94:BG94"/>
    <mergeCell ref="AH88:AU88"/>
    <mergeCell ref="AC94:AG94"/>
    <mergeCell ref="AV94:BA94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8" r:id="rId1"/>
  <rowBreaks count="2" manualBreakCount="2">
    <brk id="29" max="63" man="1"/>
    <brk id="80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2022-04-18T09:01:01Z</cp:lastPrinted>
  <dcterms:created xsi:type="dcterms:W3CDTF">2016-08-15T09:54:21Z</dcterms:created>
  <dcterms:modified xsi:type="dcterms:W3CDTF">2022-04-18T09:01:34Z</dcterms:modified>
  <cp:category/>
  <cp:version/>
  <cp:contentType/>
  <cp:contentStatus/>
</cp:coreProperties>
</file>