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480" windowHeight="10860" activeTab="0"/>
  </bookViews>
  <sheets>
    <sheet name="КПК" sheetId="1" r:id="rId1"/>
  </sheets>
  <definedNames>
    <definedName name="_xlnm.Print_Area" localSheetId="0">'КПК'!$A$1:$BL$127</definedName>
  </definedNames>
  <calcPr fullCalcOnLoad="1"/>
</workbook>
</file>

<file path=xl/sharedStrings.xml><?xml version="1.0" encoding="utf-8"?>
<sst xmlns="http://schemas.openxmlformats.org/spreadsheetml/2006/main" count="207" uniqueCount="128">
  <si>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</si>
  <si>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</si>
  <si>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</si>
  <si>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</si>
  <si>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</si>
  <si>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</si>
  <si>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</si>
  <si>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</si>
  <si>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</si>
  <si>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</si>
  <si>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</si>
  <si>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</si>
  <si>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</si>
  <si>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</si>
  <si>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</si>
  <si>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</si>
  <si>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p4.7</t>
  </si>
  <si>
    <t>s4.7</t>
  </si>
  <si>
    <t>p4.9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</si>
  <si>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</si>
  <si>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</si>
  <si>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</si>
  <si>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</si>
  <si>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</si>
  <si>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</si>
  <si>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</si>
  <si>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</si>
  <si>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</si>
  <si>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кошторис</t>
  </si>
  <si>
    <t>осіб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</si>
  <si>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</si>
  <si>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</si>
  <si>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</si>
  <si>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</si>
  <si>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</si>
  <si>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</si>
  <si>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</si>
  <si>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</si>
  <si>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</si>
  <si>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</si>
  <si>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</si>
  <si>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</si>
  <si>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</si>
  <si>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</si>
  <si>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</si>
  <si>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</si>
  <si>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</si>
  <si>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</si>
  <si>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</si>
  <si>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</si>
  <si>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</si>
  <si>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</si>
  <si>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</si>
  <si>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</si>
  <si>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0113242</t>
  </si>
  <si>
    <t>1090</t>
  </si>
  <si>
    <t>Інші заходи у сфері  соціального захисту і соціального забезпечення</t>
  </si>
  <si>
    <t>розпорядження</t>
  </si>
  <si>
    <t>чоловіки</t>
  </si>
  <si>
    <t>жінки</t>
  </si>
  <si>
    <t>розрахунок</t>
  </si>
  <si>
    <t>0100000</t>
  </si>
  <si>
    <t>0110000</t>
  </si>
  <si>
    <t xml:space="preserve">Фінансовий відділ Сновської міської ради </t>
  </si>
  <si>
    <t>Дата погодження</t>
  </si>
  <si>
    <t>Програма сприяння виконанню повноважень депутатами Сновської міської ради на 2019-2021 роки</t>
  </si>
  <si>
    <t>Кількість одержувачів матеріальної допомоги від депутатів обласної ради, в т.ч.:</t>
  </si>
  <si>
    <t>Середній розмір  допомоги від депутатів обласної ради,</t>
  </si>
  <si>
    <t>Кількість одержувачів допомоги від депутатів міської ради ,в т.ч.:</t>
  </si>
  <si>
    <t>Програма надання одноразової матеріальної допомоги мешканцям Сновської громади на 2019-2022 роки</t>
  </si>
  <si>
    <t>від</t>
  </si>
  <si>
    <t>№</t>
  </si>
  <si>
    <t xml:space="preserve">Кількість одержувачів матеріальної допомоги громадянам, які опинились у складних життєвих обставинах </t>
  </si>
  <si>
    <t>грн</t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</si>
  <si>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</si>
  <si>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Спрямування коштів міського бюджету на вирішення соціальних проблем окремих категорій населення, надання одноразової матеріальної допомоги малозабезпеченим верствам населення Сновської  територіальної громади.</t>
  </si>
  <si>
    <t xml:space="preserve">Відшкодування вартості проїзду хворим, які отримують програмний гемодіаліз в лікувально-профілактичних закладах Чернігівської області </t>
  </si>
  <si>
    <t xml:space="preserve">Забезпечення надання одноразової матеріальної допомоги мешканцям Сновської громади </t>
  </si>
  <si>
    <r>
      <t>розрахунок</t>
    </r>
    <r>
      <rPr>
        <sz val="8"/>
        <rFont val="Times New Roman"/>
        <family val="1"/>
      </rPr>
      <t xml:space="preserve"> </t>
    </r>
  </si>
  <si>
    <t>Обсяг видатків на відшкодування вартості проїзду хворим, які отримують програмний гемодіаліз в лікувально-профілактичних закладах Чернігівської області</t>
  </si>
  <si>
    <t>Кількість хворих, які проживають на території  міської ТГ та отримують програмний гемодіаліз в т.ч.:</t>
  </si>
  <si>
    <t>додаток до Програми надання матеріальної допомоги хворим з хронічною нирковою недостатністю</t>
  </si>
  <si>
    <t>середній розмір матеріальної допомоги громадянам, які опиниись у складних життєвих обставинах на (1 особу)</t>
  </si>
  <si>
    <t>середній розмір відшкодування витрат вартості проїзду ( на 1 хворого)</t>
  </si>
  <si>
    <t>Обсяг видатків, спрямованих на забезпечення надання матеріальної допомоги громадянам, які опинились у складних життєвих обставинах</t>
  </si>
  <si>
    <t>Річна динаміка кількості хворих, які які проживають на території  міської ТГ та отримують програмний гемодіаліз</t>
  </si>
  <si>
    <t>Річна динаміка середнього розміру відшкодування витрат вартості проїзду  ( на 1 хворого)</t>
  </si>
  <si>
    <t>Річна динаміка середнього розміру матеріальної допомоги громадянам, які опинились у складних життєвих обставинах</t>
  </si>
  <si>
    <t>Річна динаміка кількості одержувачів матеріальної допомоги громадянам, які опинились у складних життєвих обставинах,   в т.ч.:</t>
  </si>
  <si>
    <t>Відшкодування вартості проїзду хворим, які отримують програмний гемодіаліз в лікувально-профілактичних закладах Чернігівської області.</t>
  </si>
  <si>
    <t>Річна динаміка кількості одержувачів допомоги від депутатів міської ради  в т.ч.:</t>
  </si>
  <si>
    <t xml:space="preserve">Річна динаміка середнього розміру матеріальної допомоги від депутатів міської ради </t>
  </si>
  <si>
    <t>Середній розмір матеріальної допомоги від депутатів міської ради</t>
  </si>
  <si>
    <t xml:space="preserve">Річна динаміка середнього розміру матеріальної допомоги від депутатів обласної ради </t>
  </si>
  <si>
    <t>річна динаміка кількості одержувачів матеріальної допомоги від депутатів обласної ради в т.ч.:</t>
  </si>
  <si>
    <t>Начальник  фінансового відділу Сновської міської ради</t>
  </si>
  <si>
    <t>Ліна САВЧЕНКО</t>
  </si>
  <si>
    <t>Програма надання матеріальної допомоги хворим з хронічною нирковою недостатністю, які отримують програмний гемодіаліз в лікувально-профілактичних закладах Чернігівської області, на 2022 рік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</si>
  <si>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2022 </t>
    </r>
    <r>
      <rPr>
        <b/>
        <sz val="12"/>
        <rFont val="Times New Roman"/>
        <family val="1"/>
      </rPr>
      <t xml:space="preserve"> рік</t>
    </r>
  </si>
  <si>
    <t>Програма підтримки народжуваності у Сновській територіальній громаді на 2022 рік</t>
  </si>
  <si>
    <t>Надання одноразової матеріальної допомоги при народженні дитини одному з батьків, які постійно проживають з дитиною та місце проживання яких зареєстровано в Сновській громаді, при народженні дитини</t>
  </si>
  <si>
    <t>кошторис, план використання коштів</t>
  </si>
  <si>
    <t>Обсяг видатків, на надання одноразової мат.допомоги при народженні дитини одному з батьків</t>
  </si>
  <si>
    <t>прогнозована кількість дітей, що народяться в громаді</t>
  </si>
  <si>
    <t>середній розмір мат.допомоги при народження на 1 дитину</t>
  </si>
  <si>
    <t>прогнозні дані</t>
  </si>
  <si>
    <t xml:space="preserve">Відсоток кількості народжених дітей в громаді до прогнозованої  </t>
  </si>
  <si>
    <t>звітні дані</t>
  </si>
  <si>
    <t>кількість народжених в громаді дітей</t>
  </si>
  <si>
    <t>Здійснення соціального захисту громадян, сприяння сім’ям та покращання демографічних процесів у громаді.</t>
  </si>
  <si>
    <t xml:space="preserve">Програма  поховання померлих безрідних та невідомих громадян Сновської територіальної громади на 2022-2026 роки </t>
  </si>
  <si>
    <t xml:space="preserve">Обсяг видатків, спрямований на поховання померлих безрідних та невідомих громадян </t>
  </si>
  <si>
    <t>Забезпечення належного поховання померлих безрідних та невідомих громадян</t>
  </si>
  <si>
    <t>Кількість здійснених поховань</t>
  </si>
  <si>
    <t>середній розмір вартості 1 поховання</t>
  </si>
  <si>
    <t xml:space="preserve">Річна динаміка кількості здійснених поховань померлих безрідних та невідомих громадян </t>
  </si>
  <si>
    <t>Міський голова</t>
  </si>
  <si>
    <t>Олександр МЕДВЕДЬОВ</t>
  </si>
  <si>
    <t>Здійснення поховання померлих безрідних та невідомих громадян</t>
  </si>
  <si>
    <t xml:space="preserve">Розпорядження міського голови              </t>
  </si>
  <si>
    <t>Придбання деревини паливної для  безоплатної видачи видача населенню територій, прилеглих до зони проведення военних (бойових) дій</t>
  </si>
  <si>
    <t>Забезпечення та створення сприятливих умов в системі соціального захисту населення за рахунок коштів  бюджету Сновської міської територіальної громади, що буде сприяти  зниженню рівня бідності шляхом забезпечення матеріальної підтримки малозабезпеченим особам, дітям-інвалідам, пенсіонерам, учасникам АТО, ООС, сім’ям загиблих учасників АТО, ООС, особам з обмеженими можливостями, громадянам у разі хвороби, смерті близьких родичів, стихійного лиха та інших особливих обставин; підвищення рівня життя вразливих та соціально незахищених верств населення шляхом надання їм матеріальної допомоги на проїзд від місця проживання до лікувального закладу,ідшкодування вартості проїзду хворим, які отримують програмний гемодіаліз;забезпечення необхідних умов для ефективного здійснення соціального захисту громадян, сприяння сім’ям та покращання демографічних процесів у громаді; поховання померлих одиноких громадян, осіб без певного місця проживання, громадян, від поховання яких відмовилися рідні, знайдених невпізнаних трупів; здійснення заходів щодо підтримки  населення територій,  що зазнали негативного впливу внаслідок збройного конфлікту  на сході України</t>
  </si>
  <si>
    <t>Здійснення заходів щодо підтримки  населення територій,  що зазнали негативного впливу внаслідок збройного конфлікту  на сході України</t>
  </si>
  <si>
    <t>Забезпечення та створення сприятливих умов в системі соціального захисту населення за рахунок коштів  бюджету територіальних громад , що буде сприяти  зниженню рівня бідності шляхом забезпечення матеріальної підтримки малозабезпеченим особам, дітям-інвалідам, пенсіонерам, учасникам АТО, ООС, сім’ям загиблих учасників АТО, ООС, особам з обмеженими можливостями, громадянам у разі хвороби, смерті близьких родичів, стихійного лиха та інших особливих обставин, відшкодування вартості проїзду хворим, які отримують програмний гемодіаліз; соціальний захист громадян, сприяння сім’ям та покращання демографічних процесів у громаді;  гарантування належного поховання померлих одиноких громадян, осіб без певного місця проживання, громадян, від поховання яких відмовилися рідні, знайдених невпізнаних трупів; заходів щодо підтримки  населення територій,  що зазнали негативного впливу внаслідок збройного конфлікту  на сході України</t>
  </si>
  <si>
    <t>Обсяг видатків, спрямованих на придбання деревини паливної для  безоплатної видачи видача населенню</t>
  </si>
  <si>
    <t>Кількість домогосподарств для отримання деревини паливної</t>
  </si>
  <si>
    <t>середній розмір вартості деревини паливної на 1 домогосподарство</t>
  </si>
  <si>
    <r>
      <t xml:space="preserve">Конституція України, </t>
    </r>
    <r>
      <rPr>
        <sz val="12"/>
        <rFont val="Times New Roman"/>
        <family val="1"/>
      </rPr>
      <t>Бюджетний кодекс України, ЗУ "Про місцеве самоврядування", Закон України "Про Державний бюджет України на 2022 рік", 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"Про деякі питання запровадження програмно-цільового методу складання та виконання місцевих бюджетів" №836 від 26.08.2014р., Наказ Міністерства фінансів України від 24.10.2012 року № 1116/673 «Про затвердження Типового переліку бюджетних програм та результативних показників їх виконання для місцевих бюджетів у галузі "Соціальний захист сім'ї та дітей" за видатками, що враховуються при визначенні обсягу міжбюджетних трансфертів» (зі змінами);  наказ МФУ "Про внесення змін  до Типової програмної класифікації видатків та кредитів місцевого бюджету" від 20.09.2017р.№793 (зі зімінами), Стратегія розвитку Сновської ОТГ на 2018-2024рр., рішення 13 сесії 8 скликання Сновської міської ради від 23.12.2021р. № 15-13/VІІІ "Про бюджет Сновської міської територіальної громади на 2022 рік", розпорядження міського голови від 28.10.2022р. №181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</si>
</sst>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sz val="11.5"/>
      <name val="Times New Roman"/>
      <family val="1"/>
    </font>
    <font>
      <sz val="5"/>
      <color indexed="8"/>
      <name val="Times New Roman"/>
      <family val="1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0" xfId="0" applyFont="1" applyAlignment="1">
      <alignment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74" fontId="2" fillId="0" borderId="2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top" wrapText="1"/>
    </xf>
    <xf numFmtId="0" fontId="2" fillId="32" borderId="22" xfId="0" applyFont="1" applyFill="1" applyBorder="1" applyAlignment="1">
      <alignment horizontal="left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2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6" fillId="0" borderId="0" xfId="0" applyFont="1" applyFill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4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2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9" fillId="0" borderId="12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49" fontId="12" fillId="0" borderId="22" xfId="0" applyNumberFormat="1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74" fontId="2" fillId="0" borderId="24" xfId="0" applyNumberFormat="1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46" xfId="0" applyFont="1" applyFill="1" applyBorder="1" applyAlignment="1">
      <alignment horizontal="left" vertical="center" wrapText="1"/>
    </xf>
    <xf numFmtId="0" fontId="2" fillId="32" borderId="47" xfId="0" applyFont="1" applyFill="1" applyBorder="1" applyAlignment="1">
      <alignment horizontal="left" vertical="center" wrapText="1"/>
    </xf>
    <xf numFmtId="0" fontId="2" fillId="32" borderId="48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27"/>
  <sheetViews>
    <sheetView tabSelected="1" view="pageBreakPreview" zoomScale="87" zoomScaleSheetLayoutView="87" zoomScalePageLayoutView="0" workbookViewId="0" topLeftCell="A72">
      <selection activeCell="I126" sqref="I126"/>
    </sheetView>
  </sheetViews>
  <sheetFormatPr defaultColWidth="9.003906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45:64" s="16" customFormat="1" ht="40.5" customHeight="1">
      <c r="AS1" s="196" t="s">
        <v>74</v>
      </c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</row>
    <row r="2" spans="45:64" ht="15" customHeight="1"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</row>
    <row r="3" spans="41:64" ht="15.75" customHeight="1">
      <c r="AO3" s="186" t="s">
        <v>0</v>
      </c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</row>
    <row r="4" spans="41:64" ht="15" customHeight="1">
      <c r="AO4" s="168" t="s">
        <v>119</v>
      </c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</row>
    <row r="5" spans="41:58" ht="21" customHeight="1">
      <c r="AO5" s="91" t="s">
        <v>70</v>
      </c>
      <c r="AP5" s="91"/>
      <c r="AQ5" s="262">
        <v>44876</v>
      </c>
      <c r="AR5" s="91"/>
      <c r="AS5" s="91"/>
      <c r="AT5" s="91"/>
      <c r="AU5" s="91"/>
      <c r="AV5" s="91"/>
      <c r="AW5" s="31" t="s">
        <v>71</v>
      </c>
      <c r="AX5" s="91">
        <v>192</v>
      </c>
      <c r="AY5" s="91"/>
      <c r="AZ5" s="91"/>
      <c r="BA5" s="31"/>
      <c r="BB5" s="31"/>
      <c r="BC5" s="31"/>
      <c r="BD5" s="31"/>
      <c r="BE5" s="31"/>
      <c r="BF5" s="31"/>
    </row>
    <row r="6" spans="41:58" ht="13.5" customHeight="1">
      <c r="AO6" s="198" t="s">
        <v>19</v>
      </c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</row>
    <row r="7" spans="41:58" ht="4.5" customHeight="1"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</row>
    <row r="8" spans="1:64" ht="15.75" customHeight="1">
      <c r="A8" s="183" t="s">
        <v>20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</row>
    <row r="9" spans="1:64" ht="15.75" customHeight="1">
      <c r="A9" s="183" t="s">
        <v>98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</row>
    <row r="10" spans="1:64" ht="7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ht="27.75" customHeight="1">
      <c r="A11" s="13">
        <v>1</v>
      </c>
      <c r="B11" s="203" t="s">
        <v>61</v>
      </c>
      <c r="C11" s="203"/>
      <c r="D11" s="203"/>
      <c r="E11" s="203"/>
      <c r="F11" s="203"/>
      <c r="G11" s="203"/>
      <c r="H11" s="203"/>
      <c r="I11" s="203"/>
      <c r="J11" s="182" t="s">
        <v>25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95" t="s">
        <v>35</v>
      </c>
      <c r="BH11" s="195"/>
      <c r="BI11" s="195"/>
      <c r="BJ11" s="195"/>
      <c r="BK11" s="195"/>
      <c r="BL11" s="195"/>
    </row>
    <row r="12" spans="1:64" s="36" customFormat="1" ht="18" customHeight="1">
      <c r="A12" s="35"/>
      <c r="B12" s="194" t="s">
        <v>36</v>
      </c>
      <c r="C12" s="194"/>
      <c r="D12" s="194"/>
      <c r="E12" s="194"/>
      <c r="F12" s="194"/>
      <c r="G12" s="194"/>
      <c r="H12" s="194"/>
      <c r="I12" s="194"/>
      <c r="J12" s="200" t="s">
        <v>1</v>
      </c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197" t="s">
        <v>37</v>
      </c>
      <c r="BH12" s="197"/>
      <c r="BI12" s="197"/>
      <c r="BJ12" s="197"/>
      <c r="BK12" s="197"/>
      <c r="BL12" s="197"/>
    </row>
    <row r="13" spans="1:64" ht="21" customHeight="1">
      <c r="A13" s="14" t="s">
        <v>13</v>
      </c>
      <c r="B13" s="203" t="s">
        <v>62</v>
      </c>
      <c r="C13" s="203"/>
      <c r="D13" s="203"/>
      <c r="E13" s="203"/>
      <c r="F13" s="203"/>
      <c r="G13" s="203"/>
      <c r="H13" s="203"/>
      <c r="I13" s="203"/>
      <c r="J13" s="182" t="s">
        <v>25</v>
      </c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95" t="s">
        <v>35</v>
      </c>
      <c r="BH13" s="195"/>
      <c r="BI13" s="195"/>
      <c r="BJ13" s="195"/>
      <c r="BK13" s="195"/>
      <c r="BL13" s="195"/>
    </row>
    <row r="14" spans="1:64" s="36" customFormat="1" ht="17.25" customHeight="1">
      <c r="A14" s="35"/>
      <c r="B14" s="194" t="s">
        <v>39</v>
      </c>
      <c r="C14" s="194"/>
      <c r="D14" s="194"/>
      <c r="E14" s="194"/>
      <c r="F14" s="194"/>
      <c r="G14" s="194"/>
      <c r="H14" s="194"/>
      <c r="I14" s="194"/>
      <c r="J14" s="200" t="s">
        <v>38</v>
      </c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197" t="s">
        <v>37</v>
      </c>
      <c r="BH14" s="197"/>
      <c r="BI14" s="197"/>
      <c r="BJ14" s="197"/>
      <c r="BK14" s="197"/>
      <c r="BL14" s="197"/>
    </row>
    <row r="15" spans="1:64" ht="24.75" customHeight="1">
      <c r="A15" s="14">
        <v>3</v>
      </c>
      <c r="B15" s="203" t="s">
        <v>54</v>
      </c>
      <c r="C15" s="203"/>
      <c r="D15" s="203"/>
      <c r="E15" s="203"/>
      <c r="F15" s="203"/>
      <c r="G15" s="203"/>
      <c r="H15" s="191">
        <v>3242</v>
      </c>
      <c r="I15" s="191"/>
      <c r="J15" s="191"/>
      <c r="K15" s="191"/>
      <c r="L15" s="191"/>
      <c r="M15" s="191"/>
      <c r="N15" s="191"/>
      <c r="O15" s="202" t="s">
        <v>55</v>
      </c>
      <c r="P15" s="202"/>
      <c r="Q15" s="202"/>
      <c r="R15" s="202"/>
      <c r="S15" s="202"/>
      <c r="T15" s="202"/>
      <c r="U15" s="191" t="s">
        <v>56</v>
      </c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5" t="s">
        <v>40</v>
      </c>
      <c r="BH15" s="195"/>
      <c r="BI15" s="195"/>
      <c r="BJ15" s="195"/>
      <c r="BK15" s="195"/>
      <c r="BL15" s="195"/>
    </row>
    <row r="16" spans="1:79" s="16" customFormat="1" ht="24" customHeight="1">
      <c r="A16" s="15"/>
      <c r="B16" s="194" t="s">
        <v>41</v>
      </c>
      <c r="C16" s="194"/>
      <c r="D16" s="194"/>
      <c r="E16" s="194"/>
      <c r="F16" s="194"/>
      <c r="G16" s="194"/>
      <c r="H16" s="201" t="s">
        <v>42</v>
      </c>
      <c r="I16" s="201"/>
      <c r="J16" s="201"/>
      <c r="K16" s="201"/>
      <c r="L16" s="201"/>
      <c r="M16" s="201"/>
      <c r="N16" s="201"/>
      <c r="O16" s="201" t="s">
        <v>43</v>
      </c>
      <c r="P16" s="201"/>
      <c r="Q16" s="201"/>
      <c r="R16" s="201"/>
      <c r="S16" s="201"/>
      <c r="T16" s="201"/>
      <c r="U16" s="193" t="s">
        <v>2</v>
      </c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4" t="s">
        <v>44</v>
      </c>
      <c r="BH16" s="194"/>
      <c r="BI16" s="194"/>
      <c r="BJ16" s="194"/>
      <c r="BK16" s="194"/>
      <c r="BL16" s="194"/>
      <c r="CA16" s="16" t="s">
        <v>16</v>
      </c>
    </row>
    <row r="17" spans="1:79" ht="21" customHeight="1">
      <c r="A17" s="204" t="s">
        <v>3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184">
        <f>AN17+BD17</f>
        <v>7715600</v>
      </c>
      <c r="V17" s="184"/>
      <c r="W17" s="184"/>
      <c r="X17" s="184"/>
      <c r="Y17" s="184"/>
      <c r="Z17" s="139" t="s">
        <v>4</v>
      </c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85">
        <f>AQ49</f>
        <v>7715600</v>
      </c>
      <c r="AO17" s="185"/>
      <c r="AP17" s="185"/>
      <c r="AQ17" s="185"/>
      <c r="AR17" s="79" t="s">
        <v>5</v>
      </c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185">
        <f>AY44</f>
        <v>0</v>
      </c>
      <c r="BE17" s="185"/>
      <c r="BF17" s="185"/>
      <c r="BG17" s="185"/>
      <c r="BH17" s="79" t="s">
        <v>6</v>
      </c>
      <c r="BI17" s="79"/>
      <c r="BJ17" s="79"/>
      <c r="BK17" s="79"/>
      <c r="BL17" s="79"/>
      <c r="CA17" s="1" t="s">
        <v>17</v>
      </c>
    </row>
    <row r="18" spans="1:64" ht="15.75" customHeight="1">
      <c r="A18" s="168" t="s">
        <v>7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</row>
    <row r="19" spans="1:72" ht="123" customHeight="1">
      <c r="A19" s="178" t="s">
        <v>127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R19" s="7"/>
      <c r="BT19" s="8"/>
    </row>
    <row r="20" spans="1:73" s="45" customFormat="1" ht="26.25" customHeight="1">
      <c r="A20" s="192" t="s">
        <v>45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S20" s="46"/>
      <c r="BU20" s="47"/>
    </row>
    <row r="21" spans="71:73" ht="9" customHeight="1" hidden="1">
      <c r="BS21" s="7"/>
      <c r="BU21" s="8"/>
    </row>
    <row r="22" spans="1:73" ht="17.25" customHeight="1">
      <c r="A22" s="179" t="s">
        <v>8</v>
      </c>
      <c r="B22" s="179"/>
      <c r="C22" s="179"/>
      <c r="D22" s="179" t="s">
        <v>46</v>
      </c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S22" s="7"/>
      <c r="BU22" s="8"/>
    </row>
    <row r="23" spans="1:73" ht="13.5" customHeight="1">
      <c r="A23" s="111">
        <v>1</v>
      </c>
      <c r="B23" s="111"/>
      <c r="C23" s="111"/>
      <c r="D23" s="179">
        <v>2</v>
      </c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S23" s="7"/>
      <c r="BU23" s="8"/>
    </row>
    <row r="24" spans="1:72" ht="92.25" customHeight="1">
      <c r="A24" s="58">
        <v>1</v>
      </c>
      <c r="B24" s="58"/>
      <c r="C24" s="58"/>
      <c r="D24" s="205" t="s">
        <v>123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R24" s="7"/>
      <c r="BT24" s="8"/>
    </row>
    <row r="25" spans="1:72" ht="16.5" customHeight="1" hidden="1">
      <c r="A25" s="58">
        <v>2</v>
      </c>
      <c r="B25" s="58"/>
      <c r="C25" s="58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R25" s="7"/>
      <c r="BT25" s="8"/>
    </row>
    <row r="26" spans="1:72" ht="17.25" customHeight="1" hidden="1">
      <c r="A26" s="58">
        <v>3</v>
      </c>
      <c r="B26" s="58"/>
      <c r="C26" s="58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R26" s="7"/>
      <c r="BT26" s="8"/>
    </row>
    <row r="27" spans="1:72" ht="10.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R27" s="7"/>
      <c r="BT27" s="8"/>
    </row>
    <row r="28" spans="1:72" ht="119.25" customHeight="1">
      <c r="A28" s="79" t="s">
        <v>47</v>
      </c>
      <c r="B28" s="79"/>
      <c r="C28" s="79"/>
      <c r="D28" s="79"/>
      <c r="E28" s="79"/>
      <c r="F28" s="79"/>
      <c r="G28" s="79"/>
      <c r="H28" s="79"/>
      <c r="I28" s="80" t="s">
        <v>121</v>
      </c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R28" s="7"/>
      <c r="BT28" s="8"/>
    </row>
    <row r="29" spans="1:72" ht="6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R29" s="7"/>
      <c r="BT29" s="8"/>
    </row>
    <row r="30" spans="1:73" ht="15.75" customHeight="1">
      <c r="A30" s="79" t="s">
        <v>48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S30" s="7"/>
      <c r="BU30" s="8"/>
    </row>
    <row r="31" spans="71:73" ht="1.5" customHeight="1">
      <c r="BS31" s="7"/>
      <c r="BU31" s="8"/>
    </row>
    <row r="32" spans="1:73" ht="17.25" customHeight="1">
      <c r="A32" s="179" t="s">
        <v>8</v>
      </c>
      <c r="B32" s="179"/>
      <c r="C32" s="179"/>
      <c r="D32" s="179" t="s">
        <v>31</v>
      </c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S32" s="7"/>
      <c r="BU32" s="8"/>
    </row>
    <row r="33" spans="1:73" ht="12" customHeight="1">
      <c r="A33" s="111">
        <v>1</v>
      </c>
      <c r="B33" s="111"/>
      <c r="C33" s="111"/>
      <c r="D33" s="179">
        <v>2</v>
      </c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S33" s="7"/>
      <c r="BU33" s="8"/>
    </row>
    <row r="34" spans="1:72" ht="31.5" customHeight="1">
      <c r="A34" s="58">
        <v>1</v>
      </c>
      <c r="B34" s="58"/>
      <c r="C34" s="58"/>
      <c r="D34" s="59" t="s">
        <v>75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BR34" s="7"/>
      <c r="BT34" s="8"/>
    </row>
    <row r="35" spans="1:72" ht="16.5">
      <c r="A35" s="58">
        <v>2</v>
      </c>
      <c r="B35" s="58"/>
      <c r="C35" s="58"/>
      <c r="D35" s="59" t="s">
        <v>89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1"/>
      <c r="BR35" s="7"/>
      <c r="BT35" s="8"/>
    </row>
    <row r="36" spans="1:72" ht="16.5" customHeight="1">
      <c r="A36" s="58">
        <v>3</v>
      </c>
      <c r="B36" s="58"/>
      <c r="C36" s="58"/>
      <c r="D36" s="59" t="s">
        <v>109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1"/>
      <c r="BR36" s="7"/>
      <c r="BT36" s="8"/>
    </row>
    <row r="37" spans="1:72" ht="16.5" customHeight="1">
      <c r="A37" s="58">
        <v>4</v>
      </c>
      <c r="B37" s="58"/>
      <c r="C37" s="58"/>
      <c r="D37" s="59" t="s">
        <v>118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  <c r="BR37" s="7"/>
      <c r="BT37" s="8"/>
    </row>
    <row r="38" spans="1:72" ht="16.5" customHeight="1">
      <c r="A38" s="58">
        <v>5</v>
      </c>
      <c r="B38" s="58"/>
      <c r="C38" s="58"/>
      <c r="D38" s="59" t="s">
        <v>122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  <c r="BR38" s="7"/>
      <c r="BT38" s="8"/>
    </row>
    <row r="39" spans="1:72" ht="9.75" customHeight="1">
      <c r="A39" s="2"/>
      <c r="B39" s="2"/>
      <c r="C39" s="2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R39" s="7"/>
      <c r="BT39" s="8"/>
    </row>
    <row r="40" spans="1:64" ht="15.75" customHeight="1">
      <c r="A40" s="168" t="s">
        <v>49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</row>
    <row r="41" spans="1:64" ht="15" customHeight="1">
      <c r="A41" s="190" t="s">
        <v>6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</row>
    <row r="42" spans="1:64" ht="15.75" customHeight="1">
      <c r="A42" s="111" t="s">
        <v>8</v>
      </c>
      <c r="B42" s="111"/>
      <c r="C42" s="111"/>
      <c r="D42" s="111" t="s">
        <v>32</v>
      </c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87" t="s">
        <v>10</v>
      </c>
      <c r="AR42" s="188"/>
      <c r="AS42" s="188"/>
      <c r="AT42" s="188"/>
      <c r="AU42" s="188"/>
      <c r="AV42" s="188"/>
      <c r="AW42" s="188"/>
      <c r="AX42" s="189"/>
      <c r="AY42" s="111" t="s">
        <v>9</v>
      </c>
      <c r="AZ42" s="111"/>
      <c r="BA42" s="111"/>
      <c r="BB42" s="111"/>
      <c r="BC42" s="111"/>
      <c r="BD42" s="111"/>
      <c r="BE42" s="111"/>
      <c r="BF42" s="111"/>
      <c r="BG42" s="169" t="s">
        <v>30</v>
      </c>
      <c r="BH42" s="170"/>
      <c r="BI42" s="170"/>
      <c r="BJ42" s="170"/>
      <c r="BK42" s="170"/>
      <c r="BL42" s="170"/>
    </row>
    <row r="43" spans="1:82" ht="12" customHeight="1">
      <c r="A43" s="58">
        <v>1</v>
      </c>
      <c r="B43" s="58"/>
      <c r="C43" s="58"/>
      <c r="D43" s="58">
        <v>2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171">
        <v>3</v>
      </c>
      <c r="AR43" s="172"/>
      <c r="AS43" s="172"/>
      <c r="AT43" s="172"/>
      <c r="AU43" s="172"/>
      <c r="AV43" s="172"/>
      <c r="AW43" s="172"/>
      <c r="AX43" s="173"/>
      <c r="AY43" s="58">
        <v>4</v>
      </c>
      <c r="AZ43" s="58"/>
      <c r="BA43" s="58"/>
      <c r="BB43" s="58"/>
      <c r="BC43" s="58"/>
      <c r="BD43" s="58"/>
      <c r="BE43" s="58"/>
      <c r="BF43" s="58"/>
      <c r="BG43" s="171">
        <v>6</v>
      </c>
      <c r="BH43" s="172"/>
      <c r="BI43" s="172"/>
      <c r="BJ43" s="172"/>
      <c r="BK43" s="172"/>
      <c r="BL43" s="172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</row>
    <row r="44" spans="1:64" ht="19.5" customHeight="1">
      <c r="A44" s="58">
        <v>1</v>
      </c>
      <c r="B44" s="58"/>
      <c r="C44" s="58"/>
      <c r="D44" s="81" t="s">
        <v>77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3"/>
      <c r="AQ44" s="89">
        <f>AU68</f>
        <v>335000</v>
      </c>
      <c r="AR44" s="86"/>
      <c r="AS44" s="86"/>
      <c r="AT44" s="86"/>
      <c r="AU44" s="86"/>
      <c r="AV44" s="86"/>
      <c r="AW44" s="86"/>
      <c r="AX44" s="87"/>
      <c r="AY44" s="102">
        <v>0</v>
      </c>
      <c r="AZ44" s="102"/>
      <c r="BA44" s="102"/>
      <c r="BB44" s="102"/>
      <c r="BC44" s="102"/>
      <c r="BD44" s="102"/>
      <c r="BE44" s="102"/>
      <c r="BF44" s="102"/>
      <c r="BG44" s="103">
        <f>AQ44+AY44</f>
        <v>335000</v>
      </c>
      <c r="BH44" s="104"/>
      <c r="BI44" s="104"/>
      <c r="BJ44" s="104"/>
      <c r="BK44" s="104"/>
      <c r="BL44" s="104"/>
    </row>
    <row r="45" spans="1:64" ht="29.25" customHeight="1">
      <c r="A45" s="58">
        <v>2</v>
      </c>
      <c r="B45" s="58"/>
      <c r="C45" s="58"/>
      <c r="D45" s="81" t="s">
        <v>76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3"/>
      <c r="AQ45" s="89">
        <f>AU69</f>
        <v>85000</v>
      </c>
      <c r="AR45" s="86"/>
      <c r="AS45" s="86"/>
      <c r="AT45" s="86"/>
      <c r="AU45" s="86"/>
      <c r="AV45" s="86"/>
      <c r="AW45" s="86"/>
      <c r="AX45" s="87"/>
      <c r="AY45" s="102">
        <v>0</v>
      </c>
      <c r="AZ45" s="102"/>
      <c r="BA45" s="102"/>
      <c r="BB45" s="102"/>
      <c r="BC45" s="102"/>
      <c r="BD45" s="102"/>
      <c r="BE45" s="102"/>
      <c r="BF45" s="102"/>
      <c r="BG45" s="103">
        <f>AQ45+AY45</f>
        <v>85000</v>
      </c>
      <c r="BH45" s="104"/>
      <c r="BI45" s="104"/>
      <c r="BJ45" s="104"/>
      <c r="BK45" s="104"/>
      <c r="BL45" s="104"/>
    </row>
    <row r="46" spans="1:64" ht="15">
      <c r="A46" s="58">
        <v>3</v>
      </c>
      <c r="B46" s="58"/>
      <c r="C46" s="58"/>
      <c r="D46" s="81" t="s">
        <v>100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3"/>
      <c r="AQ46" s="89">
        <f>AU70</f>
        <v>300000</v>
      </c>
      <c r="AR46" s="86"/>
      <c r="AS46" s="86"/>
      <c r="AT46" s="86"/>
      <c r="AU46" s="86"/>
      <c r="AV46" s="86"/>
      <c r="AW46" s="86"/>
      <c r="AX46" s="87"/>
      <c r="AY46" s="102">
        <v>0</v>
      </c>
      <c r="AZ46" s="102"/>
      <c r="BA46" s="102"/>
      <c r="BB46" s="102"/>
      <c r="BC46" s="102"/>
      <c r="BD46" s="102"/>
      <c r="BE46" s="102"/>
      <c r="BF46" s="102"/>
      <c r="BG46" s="103">
        <f>AQ46+AY46</f>
        <v>300000</v>
      </c>
      <c r="BH46" s="104"/>
      <c r="BI46" s="104"/>
      <c r="BJ46" s="104"/>
      <c r="BK46" s="104"/>
      <c r="BL46" s="104"/>
    </row>
    <row r="47" spans="1:64" s="3" customFormat="1" ht="15.75" customHeight="1">
      <c r="A47" s="58">
        <v>4</v>
      </c>
      <c r="B47" s="58"/>
      <c r="C47" s="58"/>
      <c r="D47" s="81" t="s">
        <v>112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3"/>
      <c r="AQ47" s="88">
        <f>AQ59</f>
        <v>30000</v>
      </c>
      <c r="AR47" s="88"/>
      <c r="AS47" s="88"/>
      <c r="AT47" s="88"/>
      <c r="AU47" s="88"/>
      <c r="AV47" s="88"/>
      <c r="AW47" s="88"/>
      <c r="AX47" s="88"/>
      <c r="AY47" s="103">
        <v>0</v>
      </c>
      <c r="AZ47" s="104"/>
      <c r="BA47" s="104"/>
      <c r="BB47" s="104"/>
      <c r="BC47" s="104"/>
      <c r="BD47" s="104"/>
      <c r="BE47" s="104"/>
      <c r="BF47" s="174"/>
      <c r="BG47" s="103">
        <f>AQ47+AY47</f>
        <v>30000</v>
      </c>
      <c r="BH47" s="104"/>
      <c r="BI47" s="104"/>
      <c r="BJ47" s="104"/>
      <c r="BK47" s="104"/>
      <c r="BL47" s="174"/>
    </row>
    <row r="48" spans="1:64" ht="30" customHeight="1">
      <c r="A48" s="58">
        <v>5</v>
      </c>
      <c r="B48" s="58"/>
      <c r="C48" s="58"/>
      <c r="D48" s="175" t="s">
        <v>120</v>
      </c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7"/>
      <c r="AQ48" s="89">
        <f>AU72</f>
        <v>6965600</v>
      </c>
      <c r="AR48" s="86"/>
      <c r="AS48" s="86"/>
      <c r="AT48" s="86"/>
      <c r="AU48" s="86"/>
      <c r="AV48" s="86"/>
      <c r="AW48" s="86"/>
      <c r="AX48" s="87"/>
      <c r="AY48" s="102">
        <v>0</v>
      </c>
      <c r="AZ48" s="102"/>
      <c r="BA48" s="102"/>
      <c r="BB48" s="102"/>
      <c r="BC48" s="102"/>
      <c r="BD48" s="102"/>
      <c r="BE48" s="102"/>
      <c r="BF48" s="102"/>
      <c r="BG48" s="103">
        <f>AQ48+AY48</f>
        <v>6965600</v>
      </c>
      <c r="BH48" s="104"/>
      <c r="BI48" s="104"/>
      <c r="BJ48" s="104"/>
      <c r="BK48" s="104"/>
      <c r="BL48" s="104"/>
    </row>
    <row r="49" spans="1:64" ht="12.75" customHeight="1">
      <c r="A49" s="84"/>
      <c r="B49" s="84"/>
      <c r="C49" s="84"/>
      <c r="D49" s="212" t="s">
        <v>53</v>
      </c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88">
        <f>SUM(AQ44:AX48)</f>
        <v>7715600</v>
      </c>
      <c r="AR49" s="88"/>
      <c r="AS49" s="88"/>
      <c r="AT49" s="88"/>
      <c r="AU49" s="88"/>
      <c r="AV49" s="88"/>
      <c r="AW49" s="88"/>
      <c r="AX49" s="88"/>
      <c r="AY49" s="88">
        <f>SUM(AY44:BF48)</f>
        <v>0</v>
      </c>
      <c r="AZ49" s="88"/>
      <c r="BA49" s="88"/>
      <c r="BB49" s="88"/>
      <c r="BC49" s="88"/>
      <c r="BD49" s="88"/>
      <c r="BE49" s="88"/>
      <c r="BF49" s="88"/>
      <c r="BG49" s="89">
        <f>SUM(BG44:BL48)</f>
        <v>7715600</v>
      </c>
      <c r="BH49" s="86"/>
      <c r="BI49" s="86"/>
      <c r="BJ49" s="86"/>
      <c r="BK49" s="86"/>
      <c r="BL49" s="86"/>
    </row>
    <row r="50" spans="1:64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pans="1:64" ht="15.75" customHeight="1">
      <c r="A51" s="181" t="s">
        <v>50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</row>
    <row r="52" spans="1:64" ht="10.5" customHeight="1">
      <c r="A52" s="167" t="s">
        <v>6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</row>
    <row r="53" spans="1:64" ht="15.75" customHeight="1">
      <c r="A53" s="158" t="s">
        <v>8</v>
      </c>
      <c r="B53" s="158"/>
      <c r="C53" s="158"/>
      <c r="D53" s="155" t="s">
        <v>33</v>
      </c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7"/>
      <c r="AQ53" s="155" t="s">
        <v>10</v>
      </c>
      <c r="AR53" s="156"/>
      <c r="AS53" s="156"/>
      <c r="AT53" s="156"/>
      <c r="AU53" s="156"/>
      <c r="AV53" s="156"/>
      <c r="AW53" s="156"/>
      <c r="AX53" s="157"/>
      <c r="AY53" s="158" t="s">
        <v>9</v>
      </c>
      <c r="AZ53" s="158"/>
      <c r="BA53" s="158"/>
      <c r="BB53" s="158"/>
      <c r="BC53" s="158"/>
      <c r="BD53" s="158"/>
      <c r="BE53" s="158"/>
      <c r="BF53" s="158"/>
      <c r="BG53" s="55" t="s">
        <v>30</v>
      </c>
      <c r="BH53" s="56"/>
      <c r="BI53" s="56"/>
      <c r="BJ53" s="56"/>
      <c r="BK53" s="56"/>
      <c r="BL53" s="56"/>
    </row>
    <row r="54" spans="1:64" ht="15" customHeight="1">
      <c r="A54" s="84">
        <v>1</v>
      </c>
      <c r="B54" s="84"/>
      <c r="C54" s="84"/>
      <c r="D54" s="155">
        <v>2</v>
      </c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7"/>
      <c r="AQ54" s="66">
        <v>3</v>
      </c>
      <c r="AR54" s="67"/>
      <c r="AS54" s="67"/>
      <c r="AT54" s="67"/>
      <c r="AU54" s="67"/>
      <c r="AV54" s="67"/>
      <c r="AW54" s="67"/>
      <c r="AX54" s="68"/>
      <c r="AY54" s="84">
        <v>4</v>
      </c>
      <c r="AZ54" s="84"/>
      <c r="BA54" s="84"/>
      <c r="BB54" s="84"/>
      <c r="BC54" s="84"/>
      <c r="BD54" s="84"/>
      <c r="BE54" s="84"/>
      <c r="BF54" s="84"/>
      <c r="BG54" s="66">
        <v>6</v>
      </c>
      <c r="BH54" s="67"/>
      <c r="BI54" s="67"/>
      <c r="BJ54" s="67"/>
      <c r="BK54" s="67"/>
      <c r="BL54" s="67"/>
    </row>
    <row r="55" spans="1:95" ht="39" customHeight="1" hidden="1">
      <c r="A55" s="84">
        <v>1</v>
      </c>
      <c r="B55" s="84"/>
      <c r="C55" s="84"/>
      <c r="D55" s="164" t="s">
        <v>65</v>
      </c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6"/>
      <c r="AQ55" s="160">
        <v>0</v>
      </c>
      <c r="AR55" s="161"/>
      <c r="AS55" s="161"/>
      <c r="AT55" s="161"/>
      <c r="AU55" s="161"/>
      <c r="AV55" s="161"/>
      <c r="AW55" s="161"/>
      <c r="AX55" s="162"/>
      <c r="AY55" s="163">
        <v>0</v>
      </c>
      <c r="AZ55" s="163"/>
      <c r="BA55" s="163"/>
      <c r="BB55" s="163"/>
      <c r="BC55" s="163"/>
      <c r="BD55" s="163"/>
      <c r="BE55" s="163"/>
      <c r="BF55" s="163"/>
      <c r="BG55" s="160">
        <f>AQ55+AY55</f>
        <v>0</v>
      </c>
      <c r="BH55" s="161"/>
      <c r="BI55" s="161"/>
      <c r="BJ55" s="161"/>
      <c r="BK55" s="161"/>
      <c r="BL55" s="161"/>
      <c r="CQ55" s="1" t="s">
        <v>18</v>
      </c>
    </row>
    <row r="56" spans="1:79" s="3" customFormat="1" ht="16.5" customHeight="1">
      <c r="A56" s="84">
        <v>1</v>
      </c>
      <c r="B56" s="84"/>
      <c r="C56" s="84"/>
      <c r="D56" s="175" t="s">
        <v>69</v>
      </c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7"/>
      <c r="AQ56" s="88">
        <f>AU68</f>
        <v>335000</v>
      </c>
      <c r="AR56" s="88"/>
      <c r="AS56" s="88"/>
      <c r="AT56" s="88"/>
      <c r="AU56" s="88"/>
      <c r="AV56" s="88"/>
      <c r="AW56" s="88"/>
      <c r="AX56" s="88"/>
      <c r="AY56" s="86">
        <f>SUM(AY55)</f>
        <v>0</v>
      </c>
      <c r="AZ56" s="86"/>
      <c r="BA56" s="86"/>
      <c r="BB56" s="86"/>
      <c r="BC56" s="86"/>
      <c r="BD56" s="86"/>
      <c r="BE56" s="86"/>
      <c r="BF56" s="87"/>
      <c r="BG56" s="89">
        <f>AQ56+AY56</f>
        <v>335000</v>
      </c>
      <c r="BH56" s="86"/>
      <c r="BI56" s="86"/>
      <c r="BJ56" s="86"/>
      <c r="BK56" s="86"/>
      <c r="BL56" s="86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89" s="3" customFormat="1" ht="29.25" customHeight="1">
      <c r="A57" s="84">
        <v>2</v>
      </c>
      <c r="B57" s="84"/>
      <c r="C57" s="84"/>
      <c r="D57" s="175" t="s">
        <v>97</v>
      </c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7"/>
      <c r="AQ57" s="88">
        <f>AU69</f>
        <v>85000</v>
      </c>
      <c r="AR57" s="88"/>
      <c r="AS57" s="88"/>
      <c r="AT57" s="88"/>
      <c r="AU57" s="88"/>
      <c r="AV57" s="88"/>
      <c r="AW57" s="88"/>
      <c r="AX57" s="88"/>
      <c r="AY57" s="86">
        <f>SUM(AY56)</f>
        <v>0</v>
      </c>
      <c r="AZ57" s="86"/>
      <c r="BA57" s="86"/>
      <c r="BB57" s="86"/>
      <c r="BC57" s="86"/>
      <c r="BD57" s="86"/>
      <c r="BE57" s="86"/>
      <c r="BF57" s="87"/>
      <c r="BG57" s="89">
        <f>AQ57+AY57</f>
        <v>85000</v>
      </c>
      <c r="BH57" s="86"/>
      <c r="BI57" s="86"/>
      <c r="BJ57" s="86"/>
      <c r="BK57" s="86"/>
      <c r="BL57" s="86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s="3" customFormat="1" ht="17.25" customHeight="1">
      <c r="A58" s="84">
        <v>3</v>
      </c>
      <c r="B58" s="84"/>
      <c r="C58" s="84"/>
      <c r="D58" s="175" t="s">
        <v>99</v>
      </c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7"/>
      <c r="AQ58" s="88">
        <f>AU70</f>
        <v>300000</v>
      </c>
      <c r="AR58" s="88"/>
      <c r="AS58" s="88"/>
      <c r="AT58" s="88"/>
      <c r="AU58" s="88"/>
      <c r="AV58" s="88"/>
      <c r="AW58" s="88"/>
      <c r="AX58" s="88"/>
      <c r="AY58" s="86">
        <v>0</v>
      </c>
      <c r="AZ58" s="86"/>
      <c r="BA58" s="86"/>
      <c r="BB58" s="86"/>
      <c r="BC58" s="86"/>
      <c r="BD58" s="86"/>
      <c r="BE58" s="86"/>
      <c r="BF58" s="87"/>
      <c r="BG58" s="89">
        <f>AQ58+AY58</f>
        <v>300000</v>
      </c>
      <c r="BH58" s="86"/>
      <c r="BI58" s="86"/>
      <c r="BJ58" s="86"/>
      <c r="BK58" s="86"/>
      <c r="BL58" s="86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s="3" customFormat="1" ht="17.25" customHeight="1">
      <c r="A59" s="84">
        <v>4</v>
      </c>
      <c r="B59" s="84"/>
      <c r="C59" s="84"/>
      <c r="D59" s="175" t="s">
        <v>110</v>
      </c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7"/>
      <c r="AQ59" s="88">
        <f>AU71</f>
        <v>30000</v>
      </c>
      <c r="AR59" s="88"/>
      <c r="AS59" s="88"/>
      <c r="AT59" s="88"/>
      <c r="AU59" s="88"/>
      <c r="AV59" s="88"/>
      <c r="AW59" s="88"/>
      <c r="AX59" s="88"/>
      <c r="AY59" s="86">
        <v>0</v>
      </c>
      <c r="AZ59" s="86"/>
      <c r="BA59" s="86"/>
      <c r="BB59" s="86"/>
      <c r="BC59" s="86"/>
      <c r="BD59" s="86"/>
      <c r="BE59" s="86"/>
      <c r="BF59" s="87"/>
      <c r="BG59" s="89">
        <f>AQ59+AY59</f>
        <v>30000</v>
      </c>
      <c r="BH59" s="86"/>
      <c r="BI59" s="86"/>
      <c r="BJ59" s="86"/>
      <c r="BK59" s="86"/>
      <c r="BL59" s="86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s="3" customFormat="1" ht="18" customHeight="1">
      <c r="A60" s="21"/>
      <c r="B60" s="67" t="s">
        <v>53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8"/>
      <c r="AQ60" s="88">
        <f>SUM(AQ56:AX59)</f>
        <v>750000</v>
      </c>
      <c r="AR60" s="88"/>
      <c r="AS60" s="88"/>
      <c r="AT60" s="88"/>
      <c r="AU60" s="88"/>
      <c r="AV60" s="88"/>
      <c r="AW60" s="88"/>
      <c r="AX60" s="88"/>
      <c r="AY60" s="88">
        <f>SUM(AY56:BF59)</f>
        <v>0</v>
      </c>
      <c r="AZ60" s="88"/>
      <c r="BA60" s="88"/>
      <c r="BB60" s="88"/>
      <c r="BC60" s="88"/>
      <c r="BD60" s="88"/>
      <c r="BE60" s="88"/>
      <c r="BF60" s="88"/>
      <c r="BG60" s="89">
        <f>SUM(BG56:BL59)</f>
        <v>750000</v>
      </c>
      <c r="BH60" s="86"/>
      <c r="BI60" s="86"/>
      <c r="BJ60" s="86"/>
      <c r="BK60" s="86"/>
      <c r="BL60" s="86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64" ht="6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</row>
    <row r="62" spans="1:64" ht="15.75" customHeight="1">
      <c r="A62" s="220" t="s">
        <v>51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</row>
    <row r="63" spans="1:64" ht="3.75" customHeight="1" thickBot="1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</row>
    <row r="64" spans="1:64" ht="9.75" customHeight="1" hidden="1" thickBo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</row>
    <row r="65" spans="1:64" ht="27.75" customHeight="1" thickBot="1">
      <c r="A65" s="180" t="s">
        <v>8</v>
      </c>
      <c r="B65" s="159"/>
      <c r="C65" s="159" t="s">
        <v>34</v>
      </c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 t="s">
        <v>12</v>
      </c>
      <c r="AB65" s="159"/>
      <c r="AC65" s="159"/>
      <c r="AD65" s="159"/>
      <c r="AE65" s="159"/>
      <c r="AF65" s="214" t="s">
        <v>11</v>
      </c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6"/>
      <c r="AU65" s="159" t="s">
        <v>10</v>
      </c>
      <c r="AV65" s="159"/>
      <c r="AW65" s="159"/>
      <c r="AX65" s="159"/>
      <c r="AY65" s="159"/>
      <c r="AZ65" s="159"/>
      <c r="BA65" s="159" t="s">
        <v>9</v>
      </c>
      <c r="BB65" s="159"/>
      <c r="BC65" s="159"/>
      <c r="BD65" s="159"/>
      <c r="BE65" s="159"/>
      <c r="BF65" s="159"/>
      <c r="BG65" s="159" t="s">
        <v>30</v>
      </c>
      <c r="BH65" s="159"/>
      <c r="BI65" s="159"/>
      <c r="BJ65" s="159"/>
      <c r="BK65" s="159"/>
      <c r="BL65" s="210"/>
    </row>
    <row r="66" spans="1:64" ht="15.75" customHeight="1" thickBot="1">
      <c r="A66" s="208">
        <v>1</v>
      </c>
      <c r="B66" s="209"/>
      <c r="C66" s="77">
        <v>2</v>
      </c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>
        <v>3</v>
      </c>
      <c r="AB66" s="77"/>
      <c r="AC66" s="77"/>
      <c r="AD66" s="77"/>
      <c r="AE66" s="77"/>
      <c r="AF66" s="217">
        <v>4</v>
      </c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9"/>
      <c r="AU66" s="77">
        <v>5</v>
      </c>
      <c r="AV66" s="77"/>
      <c r="AW66" s="77"/>
      <c r="AX66" s="77"/>
      <c r="AY66" s="77"/>
      <c r="AZ66" s="77"/>
      <c r="BA66" s="77">
        <v>6</v>
      </c>
      <c r="BB66" s="77"/>
      <c r="BC66" s="77"/>
      <c r="BD66" s="77"/>
      <c r="BE66" s="77"/>
      <c r="BF66" s="77"/>
      <c r="BG66" s="77">
        <v>7</v>
      </c>
      <c r="BH66" s="77"/>
      <c r="BI66" s="77"/>
      <c r="BJ66" s="77"/>
      <c r="BK66" s="77"/>
      <c r="BL66" s="211"/>
    </row>
    <row r="67" spans="1:64" ht="13.5" customHeight="1">
      <c r="A67" s="78"/>
      <c r="B67" s="78"/>
      <c r="C67" s="232" t="s">
        <v>21</v>
      </c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84"/>
      <c r="AB67" s="84"/>
      <c r="AC67" s="84"/>
      <c r="AD67" s="84"/>
      <c r="AE67" s="84"/>
      <c r="AF67" s="155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221"/>
    </row>
    <row r="68" spans="1:64" ht="27.75" customHeight="1">
      <c r="A68" s="78">
        <v>1</v>
      </c>
      <c r="B68" s="78"/>
      <c r="C68" s="51" t="s">
        <v>84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2" t="s">
        <v>73</v>
      </c>
      <c r="AB68" s="53"/>
      <c r="AC68" s="53"/>
      <c r="AD68" s="53"/>
      <c r="AE68" s="54"/>
      <c r="AF68" s="55" t="s">
        <v>101</v>
      </c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7"/>
      <c r="AU68" s="48">
        <v>335000</v>
      </c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>
        <f>AU68+BA68</f>
        <v>335000</v>
      </c>
      <c r="BH68" s="48"/>
      <c r="BI68" s="48"/>
      <c r="BJ68" s="48"/>
      <c r="BK68" s="48"/>
      <c r="BL68" s="48"/>
    </row>
    <row r="69" spans="1:64" ht="39" customHeight="1">
      <c r="A69" s="78">
        <v>2</v>
      </c>
      <c r="B69" s="78"/>
      <c r="C69" s="51" t="s">
        <v>79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2" t="s">
        <v>73</v>
      </c>
      <c r="AB69" s="53"/>
      <c r="AC69" s="53"/>
      <c r="AD69" s="53"/>
      <c r="AE69" s="54"/>
      <c r="AF69" s="55" t="s">
        <v>101</v>
      </c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7"/>
      <c r="AU69" s="48">
        <v>85000</v>
      </c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>
        <f>AU69+BA69</f>
        <v>85000</v>
      </c>
      <c r="BH69" s="48"/>
      <c r="BI69" s="48"/>
      <c r="BJ69" s="48"/>
      <c r="BK69" s="48"/>
      <c r="BL69" s="48"/>
    </row>
    <row r="70" spans="1:64" ht="27.75" customHeight="1">
      <c r="A70" s="78">
        <v>3</v>
      </c>
      <c r="B70" s="78"/>
      <c r="C70" s="51" t="s">
        <v>102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2" t="s">
        <v>73</v>
      </c>
      <c r="AB70" s="53"/>
      <c r="AC70" s="53"/>
      <c r="AD70" s="53"/>
      <c r="AE70" s="54"/>
      <c r="AF70" s="55" t="s">
        <v>101</v>
      </c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7"/>
      <c r="AU70" s="48">
        <v>300000</v>
      </c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>
        <f>AU70+BA70</f>
        <v>300000</v>
      </c>
      <c r="BH70" s="48"/>
      <c r="BI70" s="48"/>
      <c r="BJ70" s="48"/>
      <c r="BK70" s="48"/>
      <c r="BL70" s="48"/>
    </row>
    <row r="71" spans="1:64" ht="27" customHeight="1">
      <c r="A71" s="78">
        <v>4</v>
      </c>
      <c r="B71" s="78"/>
      <c r="C71" s="51" t="s">
        <v>111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2" t="s">
        <v>73</v>
      </c>
      <c r="AB71" s="53"/>
      <c r="AC71" s="53"/>
      <c r="AD71" s="53"/>
      <c r="AE71" s="54"/>
      <c r="AF71" s="55" t="s">
        <v>28</v>
      </c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7"/>
      <c r="AU71" s="48">
        <v>30000</v>
      </c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>
        <f>AU71+BA71</f>
        <v>30000</v>
      </c>
      <c r="BH71" s="48"/>
      <c r="BI71" s="48"/>
      <c r="BJ71" s="48"/>
      <c r="BK71" s="48"/>
      <c r="BL71" s="48"/>
    </row>
    <row r="72" spans="1:64" ht="30" customHeight="1" thickBot="1">
      <c r="A72" s="237">
        <v>5</v>
      </c>
      <c r="B72" s="237"/>
      <c r="C72" s="150" t="s">
        <v>124</v>
      </c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52" t="s">
        <v>73</v>
      </c>
      <c r="AB72" s="53"/>
      <c r="AC72" s="53"/>
      <c r="AD72" s="53"/>
      <c r="AE72" s="54"/>
      <c r="AF72" s="55" t="s">
        <v>28</v>
      </c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7"/>
      <c r="AU72" s="124">
        <v>6965600</v>
      </c>
      <c r="AV72" s="125"/>
      <c r="AW72" s="125"/>
      <c r="AX72" s="125"/>
      <c r="AY72" s="125"/>
      <c r="AZ72" s="126"/>
      <c r="BA72" s="124"/>
      <c r="BB72" s="125"/>
      <c r="BC72" s="125"/>
      <c r="BD72" s="125"/>
      <c r="BE72" s="125"/>
      <c r="BF72" s="126"/>
      <c r="BG72" s="222">
        <f>AU72+BA72</f>
        <v>6965600</v>
      </c>
      <c r="BH72" s="222"/>
      <c r="BI72" s="222"/>
      <c r="BJ72" s="222"/>
      <c r="BK72" s="222"/>
      <c r="BL72" s="222"/>
    </row>
    <row r="73" spans="1:64" ht="15" customHeight="1">
      <c r="A73" s="235"/>
      <c r="B73" s="236"/>
      <c r="C73" s="233" t="s">
        <v>22</v>
      </c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151"/>
      <c r="AB73" s="151"/>
      <c r="AC73" s="151"/>
      <c r="AD73" s="151"/>
      <c r="AE73" s="151"/>
      <c r="AF73" s="152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4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13"/>
    </row>
    <row r="74" spans="1:64" ht="30" customHeight="1">
      <c r="A74" s="146">
        <v>1</v>
      </c>
      <c r="B74" s="147"/>
      <c r="C74" s="51" t="s">
        <v>72</v>
      </c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2" t="s">
        <v>29</v>
      </c>
      <c r="AB74" s="53"/>
      <c r="AC74" s="53"/>
      <c r="AD74" s="53"/>
      <c r="AE74" s="54"/>
      <c r="AF74" s="55" t="s">
        <v>57</v>
      </c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7"/>
      <c r="AU74" s="48">
        <f>SUM(AU75:AZ76)</f>
        <v>216</v>
      </c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>
        <f>AU74+BA74</f>
        <v>216</v>
      </c>
      <c r="BH74" s="48"/>
      <c r="BI74" s="48"/>
      <c r="BJ74" s="48"/>
      <c r="BK74" s="48"/>
      <c r="BL74" s="69"/>
    </row>
    <row r="75" spans="1:64" ht="13.5" customHeight="1">
      <c r="A75" s="148"/>
      <c r="B75" s="143"/>
      <c r="C75" s="51" t="s">
        <v>58</v>
      </c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94"/>
      <c r="AB75" s="95"/>
      <c r="AC75" s="95"/>
      <c r="AD75" s="95"/>
      <c r="AE75" s="96"/>
      <c r="AF75" s="223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4"/>
      <c r="AS75" s="224"/>
      <c r="AT75" s="209"/>
      <c r="AU75" s="48">
        <v>100</v>
      </c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>
        <f aca="true" t="shared" si="0" ref="BG75:BG88">AU75+BA75</f>
        <v>100</v>
      </c>
      <c r="BH75" s="48"/>
      <c r="BI75" s="48"/>
      <c r="BJ75" s="48"/>
      <c r="BK75" s="48"/>
      <c r="BL75" s="69"/>
    </row>
    <row r="76" spans="1:64" ht="12.75" customHeight="1">
      <c r="A76" s="149"/>
      <c r="B76" s="145"/>
      <c r="C76" s="51" t="s">
        <v>59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114"/>
      <c r="AB76" s="115"/>
      <c r="AC76" s="115"/>
      <c r="AD76" s="115"/>
      <c r="AE76" s="116"/>
      <c r="AF76" s="225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7"/>
      <c r="AU76" s="48">
        <v>116</v>
      </c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>
        <f t="shared" si="0"/>
        <v>116</v>
      </c>
      <c r="BH76" s="48"/>
      <c r="BI76" s="48"/>
      <c r="BJ76" s="48"/>
      <c r="BK76" s="48"/>
      <c r="BL76" s="69"/>
    </row>
    <row r="77" spans="1:64" ht="23.25" customHeight="1">
      <c r="A77" s="146">
        <v>2</v>
      </c>
      <c r="B77" s="147"/>
      <c r="C77" s="51" t="s">
        <v>80</v>
      </c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2" t="s">
        <v>29</v>
      </c>
      <c r="AB77" s="53"/>
      <c r="AC77" s="53"/>
      <c r="AD77" s="53"/>
      <c r="AE77" s="54"/>
      <c r="AF77" s="52" t="s">
        <v>81</v>
      </c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4"/>
      <c r="AU77" s="48">
        <f>SUM(AU78:AZ79)</f>
        <v>5</v>
      </c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>
        <f t="shared" si="0"/>
        <v>5</v>
      </c>
      <c r="BH77" s="48"/>
      <c r="BI77" s="48"/>
      <c r="BJ77" s="48"/>
      <c r="BK77" s="48"/>
      <c r="BL77" s="69"/>
    </row>
    <row r="78" spans="1:64" ht="12.75" customHeight="1">
      <c r="A78" s="148"/>
      <c r="B78" s="143"/>
      <c r="C78" s="51" t="s">
        <v>58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94"/>
      <c r="AB78" s="95"/>
      <c r="AC78" s="95"/>
      <c r="AD78" s="95"/>
      <c r="AE78" s="96"/>
      <c r="AF78" s="94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6"/>
      <c r="AU78" s="48">
        <v>4</v>
      </c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>
        <f t="shared" si="0"/>
        <v>4</v>
      </c>
      <c r="BH78" s="48"/>
      <c r="BI78" s="48"/>
      <c r="BJ78" s="48"/>
      <c r="BK78" s="48"/>
      <c r="BL78" s="69"/>
    </row>
    <row r="79" spans="1:64" ht="11.25" customHeight="1">
      <c r="A79" s="149"/>
      <c r="B79" s="145"/>
      <c r="C79" s="51" t="s">
        <v>59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114"/>
      <c r="AB79" s="115"/>
      <c r="AC79" s="115"/>
      <c r="AD79" s="115"/>
      <c r="AE79" s="116"/>
      <c r="AF79" s="114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6"/>
      <c r="AU79" s="48">
        <v>1</v>
      </c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>
        <f t="shared" si="0"/>
        <v>1</v>
      </c>
      <c r="BH79" s="48"/>
      <c r="BI79" s="48"/>
      <c r="BJ79" s="48"/>
      <c r="BK79" s="48"/>
      <c r="BL79" s="69"/>
    </row>
    <row r="80" spans="1:64" ht="12.75">
      <c r="A80" s="78">
        <v>3</v>
      </c>
      <c r="B80" s="78"/>
      <c r="C80" s="51" t="s">
        <v>103</v>
      </c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84" t="s">
        <v>29</v>
      </c>
      <c r="AB80" s="84"/>
      <c r="AC80" s="84"/>
      <c r="AD80" s="84"/>
      <c r="AE80" s="84"/>
      <c r="AF80" s="84" t="s">
        <v>105</v>
      </c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48">
        <v>100</v>
      </c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>
        <f>AU80+BA80</f>
        <v>100</v>
      </c>
      <c r="BH80" s="48"/>
      <c r="BI80" s="48"/>
      <c r="BJ80" s="48"/>
      <c r="BK80" s="48"/>
      <c r="BL80" s="48"/>
    </row>
    <row r="81" spans="1:64" ht="12.75">
      <c r="A81" s="62">
        <v>4</v>
      </c>
      <c r="B81" s="50"/>
      <c r="C81" s="63" t="s">
        <v>113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5"/>
      <c r="AA81" s="66" t="s">
        <v>29</v>
      </c>
      <c r="AB81" s="67"/>
      <c r="AC81" s="67"/>
      <c r="AD81" s="67"/>
      <c r="AE81" s="68"/>
      <c r="AF81" s="66" t="s">
        <v>105</v>
      </c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8"/>
      <c r="AU81" s="48">
        <v>4</v>
      </c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>
        <f>AU81+BA81</f>
        <v>4</v>
      </c>
      <c r="BH81" s="48"/>
      <c r="BI81" s="48"/>
      <c r="BJ81" s="48"/>
      <c r="BK81" s="48"/>
      <c r="BL81" s="69"/>
    </row>
    <row r="82" spans="1:64" ht="11.25" customHeight="1">
      <c r="A82" s="62">
        <v>5</v>
      </c>
      <c r="B82" s="50"/>
      <c r="C82" s="63" t="s">
        <v>125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5"/>
      <c r="AA82" s="66" t="s">
        <v>29</v>
      </c>
      <c r="AB82" s="67"/>
      <c r="AC82" s="67"/>
      <c r="AD82" s="67"/>
      <c r="AE82" s="68"/>
      <c r="AF82" s="66" t="s">
        <v>105</v>
      </c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8"/>
      <c r="AU82" s="48">
        <v>1281</v>
      </c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>
        <f>AU82+BA82</f>
        <v>1281</v>
      </c>
      <c r="BH82" s="48"/>
      <c r="BI82" s="48"/>
      <c r="BJ82" s="48"/>
      <c r="BK82" s="48"/>
      <c r="BL82" s="69"/>
    </row>
    <row r="83" spans="1:69" ht="12.75" hidden="1">
      <c r="A83" s="142">
        <v>4</v>
      </c>
      <c r="B83" s="143"/>
      <c r="C83" s="128" t="s">
        <v>68</v>
      </c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94" t="s">
        <v>29</v>
      </c>
      <c r="AB83" s="95"/>
      <c r="AC83" s="95"/>
      <c r="AD83" s="95"/>
      <c r="AE83" s="96"/>
      <c r="AF83" s="117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9"/>
      <c r="AU83" s="93">
        <f>SUM(AU84:AZ85)</f>
        <v>0</v>
      </c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>
        <f t="shared" si="0"/>
        <v>0</v>
      </c>
      <c r="BH83" s="93"/>
      <c r="BI83" s="93"/>
      <c r="BJ83" s="93"/>
      <c r="BK83" s="93"/>
      <c r="BL83" s="93"/>
      <c r="BQ83" s="22"/>
    </row>
    <row r="84" spans="1:64" ht="12.75" hidden="1">
      <c r="A84" s="142"/>
      <c r="B84" s="143"/>
      <c r="C84" s="51" t="s">
        <v>58</v>
      </c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94"/>
      <c r="AB84" s="95"/>
      <c r="AC84" s="95"/>
      <c r="AD84" s="95"/>
      <c r="AE84" s="96"/>
      <c r="AF84" s="117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9"/>
      <c r="AU84" s="48">
        <v>0</v>
      </c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>
        <f t="shared" si="0"/>
        <v>0</v>
      </c>
      <c r="BH84" s="48"/>
      <c r="BI84" s="48"/>
      <c r="BJ84" s="48"/>
      <c r="BK84" s="48"/>
      <c r="BL84" s="48"/>
    </row>
    <row r="85" spans="1:64" ht="12.75" hidden="1">
      <c r="A85" s="144"/>
      <c r="B85" s="145"/>
      <c r="C85" s="51" t="s">
        <v>59</v>
      </c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114"/>
      <c r="AB85" s="115"/>
      <c r="AC85" s="115"/>
      <c r="AD85" s="115"/>
      <c r="AE85" s="116"/>
      <c r="AF85" s="120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2"/>
      <c r="AU85" s="48">
        <v>0</v>
      </c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>
        <f t="shared" si="0"/>
        <v>0</v>
      </c>
      <c r="BH85" s="48"/>
      <c r="BI85" s="48"/>
      <c r="BJ85" s="48"/>
      <c r="BK85" s="48"/>
      <c r="BL85" s="48"/>
    </row>
    <row r="86" spans="1:69" ht="12.75" hidden="1">
      <c r="A86" s="37"/>
      <c r="B86" s="38"/>
      <c r="C86" s="51" t="s">
        <v>66</v>
      </c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2" t="s">
        <v>29</v>
      </c>
      <c r="AB86" s="53"/>
      <c r="AC86" s="53"/>
      <c r="AD86" s="53"/>
      <c r="AE86" s="54"/>
      <c r="AF86" s="52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4"/>
      <c r="AU86" s="48">
        <f>SUM(AU87:AZ88)</f>
        <v>0</v>
      </c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>
        <f t="shared" si="0"/>
        <v>0</v>
      </c>
      <c r="BH86" s="48"/>
      <c r="BI86" s="48"/>
      <c r="BJ86" s="48"/>
      <c r="BK86" s="48"/>
      <c r="BL86" s="48"/>
      <c r="BQ86" s="22"/>
    </row>
    <row r="87" spans="1:64" ht="12.75" hidden="1">
      <c r="A87" s="39"/>
      <c r="B87" s="40"/>
      <c r="C87" s="51" t="s">
        <v>58</v>
      </c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94"/>
      <c r="AB87" s="95"/>
      <c r="AC87" s="95"/>
      <c r="AD87" s="95"/>
      <c r="AE87" s="96"/>
      <c r="AF87" s="94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6"/>
      <c r="AU87" s="48">
        <v>0</v>
      </c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>
        <f t="shared" si="0"/>
        <v>0</v>
      </c>
      <c r="BH87" s="48"/>
      <c r="BI87" s="48"/>
      <c r="BJ87" s="48"/>
      <c r="BK87" s="48"/>
      <c r="BL87" s="48"/>
    </row>
    <row r="88" spans="1:64" ht="13.5" hidden="1" thickBot="1">
      <c r="A88" s="43"/>
      <c r="B88" s="44"/>
      <c r="C88" s="234" t="s">
        <v>59</v>
      </c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97"/>
      <c r="AB88" s="98"/>
      <c r="AC88" s="98"/>
      <c r="AD88" s="98"/>
      <c r="AE88" s="99"/>
      <c r="AF88" s="97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9"/>
      <c r="AU88" s="85">
        <v>0</v>
      </c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>
        <f t="shared" si="0"/>
        <v>0</v>
      </c>
      <c r="BH88" s="85"/>
      <c r="BI88" s="85"/>
      <c r="BJ88" s="85"/>
      <c r="BK88" s="85"/>
      <c r="BL88" s="85"/>
    </row>
    <row r="89" spans="1:64" ht="15.75">
      <c r="A89" s="41"/>
      <c r="B89" s="42"/>
      <c r="C89" s="123" t="s">
        <v>23</v>
      </c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231"/>
      <c r="AB89" s="231"/>
      <c r="AC89" s="231"/>
      <c r="AD89" s="231"/>
      <c r="AE89" s="231"/>
      <c r="AF89" s="225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7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</row>
    <row r="90" spans="1:64" ht="27.75" customHeight="1">
      <c r="A90" s="78">
        <v>1</v>
      </c>
      <c r="B90" s="78"/>
      <c r="C90" s="51" t="s">
        <v>82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2" t="s">
        <v>73</v>
      </c>
      <c r="AB90" s="53"/>
      <c r="AC90" s="53"/>
      <c r="AD90" s="53"/>
      <c r="AE90" s="54"/>
      <c r="AF90" s="55" t="s">
        <v>78</v>
      </c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7"/>
      <c r="AU90" s="48">
        <f>AU68/AU74</f>
        <v>1550.9259259259259</v>
      </c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>
        <f>BG68/BG74</f>
        <v>1550.9259259259259</v>
      </c>
      <c r="BH90" s="48"/>
      <c r="BI90" s="48"/>
      <c r="BJ90" s="48"/>
      <c r="BK90" s="48"/>
      <c r="BL90" s="48"/>
    </row>
    <row r="91" spans="1:64" ht="15.75">
      <c r="A91" s="78">
        <v>2</v>
      </c>
      <c r="B91" s="78"/>
      <c r="C91" s="51" t="s">
        <v>83</v>
      </c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2" t="s">
        <v>73</v>
      </c>
      <c r="AB91" s="53"/>
      <c r="AC91" s="53"/>
      <c r="AD91" s="53"/>
      <c r="AE91" s="54"/>
      <c r="AF91" s="55" t="s">
        <v>78</v>
      </c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7"/>
      <c r="AU91" s="48">
        <f>AU69/AU77</f>
        <v>17000</v>
      </c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>
        <f>BG69/BG77</f>
        <v>17000</v>
      </c>
      <c r="BH91" s="48"/>
      <c r="BI91" s="48"/>
      <c r="BJ91" s="48"/>
      <c r="BK91" s="48"/>
      <c r="BL91" s="48"/>
    </row>
    <row r="92" spans="1:64" ht="15.75">
      <c r="A92" s="78">
        <v>3</v>
      </c>
      <c r="B92" s="78"/>
      <c r="C92" s="51" t="s">
        <v>108</v>
      </c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2" t="s">
        <v>73</v>
      </c>
      <c r="AB92" s="53"/>
      <c r="AC92" s="53"/>
      <c r="AD92" s="53"/>
      <c r="AE92" s="54"/>
      <c r="AF92" s="55" t="s">
        <v>107</v>
      </c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7"/>
      <c r="AU92" s="48">
        <v>100</v>
      </c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>
        <f>AU92+BA92</f>
        <v>100</v>
      </c>
      <c r="BH92" s="48"/>
      <c r="BI92" s="48"/>
      <c r="BJ92" s="48"/>
      <c r="BK92" s="48"/>
      <c r="BL92" s="48"/>
    </row>
    <row r="93" spans="1:64" ht="15.75">
      <c r="A93" s="78">
        <v>4</v>
      </c>
      <c r="B93" s="78"/>
      <c r="C93" s="51" t="s">
        <v>104</v>
      </c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2" t="s">
        <v>73</v>
      </c>
      <c r="AB93" s="53"/>
      <c r="AC93" s="53"/>
      <c r="AD93" s="53"/>
      <c r="AE93" s="54"/>
      <c r="AF93" s="55" t="s">
        <v>78</v>
      </c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7"/>
      <c r="AU93" s="48">
        <f>AU70/AU80</f>
        <v>3000</v>
      </c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>
        <f>BG70/BG80</f>
        <v>3000</v>
      </c>
      <c r="BH93" s="48"/>
      <c r="BI93" s="48"/>
      <c r="BJ93" s="48"/>
      <c r="BK93" s="48"/>
      <c r="BL93" s="48"/>
    </row>
    <row r="94" spans="1:64" ht="15.75">
      <c r="A94" s="49">
        <v>5</v>
      </c>
      <c r="B94" s="50"/>
      <c r="C94" s="51" t="s">
        <v>114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2" t="s">
        <v>73</v>
      </c>
      <c r="AB94" s="53"/>
      <c r="AC94" s="53"/>
      <c r="AD94" s="53"/>
      <c r="AE94" s="54"/>
      <c r="AF94" s="55" t="s">
        <v>78</v>
      </c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7"/>
      <c r="AU94" s="48">
        <f>AU71/AU81</f>
        <v>7500</v>
      </c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>
        <f>BG71/BG81</f>
        <v>7500</v>
      </c>
      <c r="BH94" s="48"/>
      <c r="BI94" s="48"/>
      <c r="BJ94" s="48"/>
      <c r="BK94" s="48"/>
      <c r="BL94" s="48"/>
    </row>
    <row r="95" spans="1:64" ht="14.25" customHeight="1">
      <c r="A95" s="49">
        <v>6</v>
      </c>
      <c r="B95" s="50"/>
      <c r="C95" s="51" t="s">
        <v>126</v>
      </c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2" t="s">
        <v>73</v>
      </c>
      <c r="AB95" s="53"/>
      <c r="AC95" s="53"/>
      <c r="AD95" s="53"/>
      <c r="AE95" s="54"/>
      <c r="AF95" s="55" t="s">
        <v>78</v>
      </c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7"/>
      <c r="AU95" s="48">
        <f>AU72/AU82</f>
        <v>5437.626854020296</v>
      </c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>
        <f>BG72/BG82</f>
        <v>5437.626854020296</v>
      </c>
      <c r="BH95" s="48"/>
      <c r="BI95" s="48"/>
      <c r="BJ95" s="48"/>
      <c r="BK95" s="48"/>
      <c r="BL95" s="48"/>
    </row>
    <row r="96" spans="1:64" ht="15.75" hidden="1">
      <c r="A96" s="100">
        <v>4</v>
      </c>
      <c r="B96" s="100"/>
      <c r="C96" s="101" t="s">
        <v>92</v>
      </c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30" t="s">
        <v>73</v>
      </c>
      <c r="AB96" s="131"/>
      <c r="AC96" s="131"/>
      <c r="AD96" s="131"/>
      <c r="AE96" s="132"/>
      <c r="AF96" s="55" t="s">
        <v>78</v>
      </c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7"/>
      <c r="AU96" s="48" t="e">
        <f>AU71/AU83</f>
        <v>#DIV/0!</v>
      </c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 t="e">
        <f>BG71/BG83</f>
        <v>#DIV/0!</v>
      </c>
      <c r="BH96" s="48"/>
      <c r="BI96" s="48"/>
      <c r="BJ96" s="48"/>
      <c r="BK96" s="48"/>
      <c r="BL96" s="48"/>
    </row>
    <row r="97" spans="1:64" ht="16.5" hidden="1" thickBot="1">
      <c r="A97" s="106">
        <v>5</v>
      </c>
      <c r="B97" s="106"/>
      <c r="C97" s="240" t="s">
        <v>67</v>
      </c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1" t="s">
        <v>73</v>
      </c>
      <c r="AB97" s="242"/>
      <c r="AC97" s="242"/>
      <c r="AD97" s="242"/>
      <c r="AE97" s="243"/>
      <c r="AF97" s="228" t="s">
        <v>78</v>
      </c>
      <c r="AG97" s="229"/>
      <c r="AH97" s="229"/>
      <c r="AI97" s="229"/>
      <c r="AJ97" s="229"/>
      <c r="AK97" s="229"/>
      <c r="AL97" s="229"/>
      <c r="AM97" s="229"/>
      <c r="AN97" s="229"/>
      <c r="AO97" s="229"/>
      <c r="AP97" s="229"/>
      <c r="AQ97" s="229"/>
      <c r="AR97" s="229"/>
      <c r="AS97" s="229"/>
      <c r="AT97" s="230"/>
      <c r="AU97" s="85" t="e">
        <f>AU72/AU86</f>
        <v>#DIV/0!</v>
      </c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 t="e">
        <f>BG72/BG86</f>
        <v>#DIV/0!</v>
      </c>
      <c r="BH97" s="85"/>
      <c r="BI97" s="85"/>
      <c r="BJ97" s="85"/>
      <c r="BK97" s="85"/>
      <c r="BL97" s="85"/>
    </row>
    <row r="98" spans="1:64" ht="14.25" customHeight="1">
      <c r="A98" s="140"/>
      <c r="B98" s="140"/>
      <c r="C98" s="239" t="s">
        <v>24</v>
      </c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8"/>
      <c r="AB98" s="238"/>
      <c r="AC98" s="238"/>
      <c r="AD98" s="238"/>
      <c r="AE98" s="238"/>
      <c r="AF98" s="90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2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</row>
    <row r="99" spans="1:64" ht="29.25" customHeight="1">
      <c r="A99" s="100">
        <v>1</v>
      </c>
      <c r="B99" s="100"/>
      <c r="C99" s="101" t="s">
        <v>87</v>
      </c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58" t="s">
        <v>26</v>
      </c>
      <c r="AB99" s="58"/>
      <c r="AC99" s="58"/>
      <c r="AD99" s="58"/>
      <c r="AE99" s="58"/>
      <c r="AF99" s="111" t="s">
        <v>60</v>
      </c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48">
        <f>AU90/1036.7*100-100</f>
        <v>49.60219214101724</v>
      </c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>
        <f>BG90/1036.7*100-100</f>
        <v>49.60219214101724</v>
      </c>
      <c r="BH99" s="48"/>
      <c r="BI99" s="48"/>
      <c r="BJ99" s="48"/>
      <c r="BK99" s="48"/>
      <c r="BL99" s="48"/>
    </row>
    <row r="100" spans="1:68" ht="28.5" customHeight="1">
      <c r="A100" s="100">
        <v>2</v>
      </c>
      <c r="B100" s="100"/>
      <c r="C100" s="101" t="s">
        <v>88</v>
      </c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58" t="s">
        <v>26</v>
      </c>
      <c r="AB100" s="58"/>
      <c r="AC100" s="58"/>
      <c r="AD100" s="58"/>
      <c r="AE100" s="58"/>
      <c r="AF100" s="111" t="s">
        <v>60</v>
      </c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48">
        <f>AU74/210*100-100</f>
        <v>2.857142857142847</v>
      </c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>
        <f>BG74/210*100-100</f>
        <v>2.857142857142847</v>
      </c>
      <c r="BH100" s="48"/>
      <c r="BI100" s="48"/>
      <c r="BJ100" s="48"/>
      <c r="BK100" s="48"/>
      <c r="BL100" s="48"/>
      <c r="BP100" s="22"/>
    </row>
    <row r="101" spans="1:64" ht="14.25" customHeight="1">
      <c r="A101" s="100"/>
      <c r="B101" s="100"/>
      <c r="C101" s="107" t="s">
        <v>58</v>
      </c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58"/>
      <c r="AB101" s="58"/>
      <c r="AC101" s="58"/>
      <c r="AD101" s="58"/>
      <c r="AE101" s="58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48">
        <f>AU75/91*100-100</f>
        <v>9.890109890109898</v>
      </c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>
        <f>BG75/91*100-100</f>
        <v>9.890109890109898</v>
      </c>
      <c r="BH101" s="48"/>
      <c r="BI101" s="48"/>
      <c r="BJ101" s="48"/>
      <c r="BK101" s="48"/>
      <c r="BL101" s="48"/>
    </row>
    <row r="102" spans="1:64" ht="13.5" thickBot="1">
      <c r="A102" s="106"/>
      <c r="B102" s="106"/>
      <c r="C102" s="109" t="s">
        <v>59</v>
      </c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10"/>
      <c r="AB102" s="110"/>
      <c r="AC102" s="110"/>
      <c r="AD102" s="110"/>
      <c r="AE102" s="110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85">
        <f>AU76/119*100-100</f>
        <v>-2.52100840336135</v>
      </c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>
        <f>BG76/119*100-100</f>
        <v>-2.52100840336135</v>
      </c>
      <c r="BH102" s="85"/>
      <c r="BI102" s="85"/>
      <c r="BJ102" s="85"/>
      <c r="BK102" s="85"/>
      <c r="BL102" s="85"/>
    </row>
    <row r="103" spans="1:64" ht="27" customHeight="1">
      <c r="A103" s="254">
        <v>3</v>
      </c>
      <c r="B103" s="255"/>
      <c r="C103" s="257" t="s">
        <v>86</v>
      </c>
      <c r="D103" s="257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8" t="s">
        <v>26</v>
      </c>
      <c r="AB103" s="258"/>
      <c r="AC103" s="258"/>
      <c r="AD103" s="258"/>
      <c r="AE103" s="258"/>
      <c r="AF103" s="256" t="s">
        <v>60</v>
      </c>
      <c r="AG103" s="256"/>
      <c r="AH103" s="256"/>
      <c r="AI103" s="256"/>
      <c r="AJ103" s="256"/>
      <c r="AK103" s="256"/>
      <c r="AL103" s="256"/>
      <c r="AM103" s="256"/>
      <c r="AN103" s="256"/>
      <c r="AO103" s="256"/>
      <c r="AP103" s="256"/>
      <c r="AQ103" s="256"/>
      <c r="AR103" s="256"/>
      <c r="AS103" s="256"/>
      <c r="AT103" s="256"/>
      <c r="AU103" s="108">
        <f>AU91/13553.56*100-100</f>
        <v>25.42830075640643</v>
      </c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>
        <f>BG91/13553.56*100-100</f>
        <v>25.42830075640643</v>
      </c>
      <c r="BH103" s="108"/>
      <c r="BI103" s="108"/>
      <c r="BJ103" s="108"/>
      <c r="BK103" s="108"/>
      <c r="BL103" s="113"/>
    </row>
    <row r="104" spans="1:64" ht="24.75" customHeight="1">
      <c r="A104" s="259">
        <v>4</v>
      </c>
      <c r="B104" s="100"/>
      <c r="C104" s="101" t="s">
        <v>85</v>
      </c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58" t="s">
        <v>26</v>
      </c>
      <c r="AB104" s="58"/>
      <c r="AC104" s="58"/>
      <c r="AD104" s="58"/>
      <c r="AE104" s="58"/>
      <c r="AF104" s="111" t="s">
        <v>60</v>
      </c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48">
        <f>AU77/5*100-100</f>
        <v>0</v>
      </c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>
        <f>BG77/5*100-100</f>
        <v>0</v>
      </c>
      <c r="BH104" s="48"/>
      <c r="BI104" s="48"/>
      <c r="BJ104" s="48"/>
      <c r="BK104" s="48"/>
      <c r="BL104" s="69"/>
    </row>
    <row r="105" spans="1:64" ht="12.75">
      <c r="A105" s="259"/>
      <c r="B105" s="100"/>
      <c r="C105" s="107" t="s">
        <v>58</v>
      </c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58"/>
      <c r="AB105" s="58"/>
      <c r="AC105" s="58"/>
      <c r="AD105" s="58"/>
      <c r="AE105" s="58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48">
        <f>AU78/4*100-100</f>
        <v>0</v>
      </c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>
        <f>BG78/4*100-100</f>
        <v>0</v>
      </c>
      <c r="BH105" s="48"/>
      <c r="BI105" s="48"/>
      <c r="BJ105" s="48"/>
      <c r="BK105" s="48"/>
      <c r="BL105" s="69"/>
    </row>
    <row r="106" spans="1:64" ht="13.5" thickBot="1">
      <c r="A106" s="260"/>
      <c r="B106" s="106"/>
      <c r="C106" s="109" t="s">
        <v>59</v>
      </c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10"/>
      <c r="AB106" s="110"/>
      <c r="AC106" s="110"/>
      <c r="AD106" s="110"/>
      <c r="AE106" s="110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85">
        <f>AU79/1*100-100</f>
        <v>0</v>
      </c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>
        <f>BG79/1*100-100</f>
        <v>0</v>
      </c>
      <c r="BH106" s="85"/>
      <c r="BI106" s="85"/>
      <c r="BJ106" s="85"/>
      <c r="BK106" s="85"/>
      <c r="BL106" s="127"/>
    </row>
    <row r="107" spans="1:64" s="34" customFormat="1" ht="16.5" thickBot="1">
      <c r="A107" s="75">
        <v>5</v>
      </c>
      <c r="B107" s="71"/>
      <c r="C107" s="70" t="s">
        <v>106</v>
      </c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1" t="s">
        <v>26</v>
      </c>
      <c r="AB107" s="71"/>
      <c r="AC107" s="71"/>
      <c r="AD107" s="71"/>
      <c r="AE107" s="71"/>
      <c r="AF107" s="72" t="s">
        <v>107</v>
      </c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3">
        <f>AU92/AU80*100</f>
        <v>100</v>
      </c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>
        <f>BG92/BG80*100</f>
        <v>100</v>
      </c>
      <c r="BH107" s="73"/>
      <c r="BI107" s="73"/>
      <c r="BJ107" s="73"/>
      <c r="BK107" s="73"/>
      <c r="BL107" s="76"/>
    </row>
    <row r="108" spans="1:64" s="34" customFormat="1" ht="27.75" customHeight="1" thickBot="1">
      <c r="A108" s="75">
        <v>6</v>
      </c>
      <c r="B108" s="71"/>
      <c r="C108" s="70" t="s">
        <v>115</v>
      </c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1" t="s">
        <v>26</v>
      </c>
      <c r="AB108" s="71"/>
      <c r="AC108" s="71"/>
      <c r="AD108" s="71"/>
      <c r="AE108" s="71"/>
      <c r="AF108" s="72" t="s">
        <v>107</v>
      </c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3">
        <v>100</v>
      </c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>
        <f>AU108</f>
        <v>100</v>
      </c>
      <c r="BH108" s="73"/>
      <c r="BI108" s="73"/>
      <c r="BJ108" s="73"/>
      <c r="BK108" s="73"/>
      <c r="BL108" s="76"/>
    </row>
    <row r="109" spans="1:64" ht="15.75" hidden="1">
      <c r="A109" s="140">
        <v>6</v>
      </c>
      <c r="B109" s="140"/>
      <c r="C109" s="252" t="s">
        <v>91</v>
      </c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  <c r="V109" s="252"/>
      <c r="W109" s="252"/>
      <c r="X109" s="252"/>
      <c r="Y109" s="252"/>
      <c r="Z109" s="252"/>
      <c r="AA109" s="238" t="s">
        <v>26</v>
      </c>
      <c r="AB109" s="238"/>
      <c r="AC109" s="238"/>
      <c r="AD109" s="238"/>
      <c r="AE109" s="238"/>
      <c r="AF109" s="253" t="s">
        <v>60</v>
      </c>
      <c r="AG109" s="253"/>
      <c r="AH109" s="253"/>
      <c r="AI109" s="253"/>
      <c r="AJ109" s="253"/>
      <c r="AK109" s="253"/>
      <c r="AL109" s="253"/>
      <c r="AM109" s="253"/>
      <c r="AN109" s="253"/>
      <c r="AO109" s="253"/>
      <c r="AP109" s="253"/>
      <c r="AQ109" s="253"/>
      <c r="AR109" s="253"/>
      <c r="AS109" s="253"/>
      <c r="AT109" s="253"/>
      <c r="AU109" s="93" t="e">
        <f>AU96/3000*100-100</f>
        <v>#DIV/0!</v>
      </c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 t="e">
        <f>BG96/3000*100-100</f>
        <v>#DIV/0!</v>
      </c>
      <c r="BH109" s="93"/>
      <c r="BI109" s="93"/>
      <c r="BJ109" s="93"/>
      <c r="BK109" s="93"/>
      <c r="BL109" s="93"/>
    </row>
    <row r="110" spans="1:64" ht="12.75" hidden="1">
      <c r="A110" s="100">
        <v>7</v>
      </c>
      <c r="B110" s="100"/>
      <c r="C110" s="101" t="s">
        <v>90</v>
      </c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58" t="s">
        <v>26</v>
      </c>
      <c r="AB110" s="58"/>
      <c r="AC110" s="58"/>
      <c r="AD110" s="58"/>
      <c r="AE110" s="58"/>
      <c r="AF110" s="111" t="s">
        <v>60</v>
      </c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48">
        <f>AU83/8*100-100</f>
        <v>-100</v>
      </c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>
        <f>BG83/8*100-100</f>
        <v>-100</v>
      </c>
      <c r="BH110" s="48"/>
      <c r="BI110" s="48"/>
      <c r="BJ110" s="48"/>
      <c r="BK110" s="48"/>
      <c r="BL110" s="48"/>
    </row>
    <row r="111" spans="1:64" ht="12.75" hidden="1">
      <c r="A111" s="100"/>
      <c r="B111" s="100"/>
      <c r="C111" s="107" t="s">
        <v>58</v>
      </c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58"/>
      <c r="AB111" s="58"/>
      <c r="AC111" s="58"/>
      <c r="AD111" s="58"/>
      <c r="AE111" s="58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48">
        <f>AU84/4*100-100</f>
        <v>-100</v>
      </c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>
        <f>BG84/4*100-100</f>
        <v>-100</v>
      </c>
      <c r="BH111" s="48"/>
      <c r="BI111" s="48"/>
      <c r="BJ111" s="48"/>
      <c r="BK111" s="48"/>
      <c r="BL111" s="48"/>
    </row>
    <row r="112" spans="1:64" ht="13.5" hidden="1" thickBot="1">
      <c r="A112" s="106"/>
      <c r="B112" s="106"/>
      <c r="C112" s="109" t="s">
        <v>59</v>
      </c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10"/>
      <c r="AB112" s="110"/>
      <c r="AC112" s="110"/>
      <c r="AD112" s="110"/>
      <c r="AE112" s="110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85">
        <f>AU85/4*100-100</f>
        <v>-100</v>
      </c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>
        <f>BG85/4*100-100</f>
        <v>-100</v>
      </c>
      <c r="BH112" s="85"/>
      <c r="BI112" s="85"/>
      <c r="BJ112" s="85"/>
      <c r="BK112" s="85"/>
      <c r="BL112" s="85"/>
    </row>
    <row r="113" spans="1:64" ht="15.75" hidden="1">
      <c r="A113" s="140"/>
      <c r="B113" s="140"/>
      <c r="C113" s="252" t="s">
        <v>93</v>
      </c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  <c r="V113" s="252"/>
      <c r="W113" s="252"/>
      <c r="X113" s="252"/>
      <c r="Y113" s="252"/>
      <c r="Z113" s="252"/>
      <c r="AA113" s="133" t="s">
        <v>26</v>
      </c>
      <c r="AB113" s="134"/>
      <c r="AC113" s="134"/>
      <c r="AD113" s="134"/>
      <c r="AE113" s="135"/>
      <c r="AF113" s="267" t="s">
        <v>60</v>
      </c>
      <c r="AG113" s="263"/>
      <c r="AH113" s="263"/>
      <c r="AI113" s="263"/>
      <c r="AJ113" s="263"/>
      <c r="AK113" s="263"/>
      <c r="AL113" s="263"/>
      <c r="AM113" s="263"/>
      <c r="AN113" s="263"/>
      <c r="AO113" s="263"/>
      <c r="AP113" s="263"/>
      <c r="AQ113" s="263"/>
      <c r="AR113" s="263"/>
      <c r="AS113" s="263"/>
      <c r="AT113" s="268"/>
      <c r="AU113" s="93" t="e">
        <f>AU97/5000*100-100</f>
        <v>#DIV/0!</v>
      </c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 t="e">
        <f>BG97/5000*100-100</f>
        <v>#DIV/0!</v>
      </c>
      <c r="BH113" s="93"/>
      <c r="BI113" s="93"/>
      <c r="BJ113" s="93"/>
      <c r="BK113" s="93"/>
      <c r="BL113" s="93"/>
    </row>
    <row r="114" spans="1:64" ht="12.75" hidden="1">
      <c r="A114" s="100"/>
      <c r="B114" s="100"/>
      <c r="C114" s="101" t="s">
        <v>94</v>
      </c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30" t="s">
        <v>26</v>
      </c>
      <c r="AB114" s="131"/>
      <c r="AC114" s="131"/>
      <c r="AD114" s="131"/>
      <c r="AE114" s="132"/>
      <c r="AF114" s="169" t="s">
        <v>60</v>
      </c>
      <c r="AG114" s="170"/>
      <c r="AH114" s="170"/>
      <c r="AI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0"/>
      <c r="AT114" s="269"/>
      <c r="AU114" s="48">
        <f>AU86/5*100-100</f>
        <v>-100</v>
      </c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>
        <f>BG88/5*100-100</f>
        <v>-100</v>
      </c>
      <c r="BH114" s="48"/>
      <c r="BI114" s="48"/>
      <c r="BJ114" s="48"/>
      <c r="BK114" s="48"/>
      <c r="BL114" s="48"/>
    </row>
    <row r="115" spans="1:64" ht="12.75" hidden="1">
      <c r="A115" s="32"/>
      <c r="B115" s="33"/>
      <c r="C115" s="246" t="s">
        <v>58</v>
      </c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7"/>
      <c r="X115" s="247"/>
      <c r="Y115" s="247"/>
      <c r="Z115" s="248"/>
      <c r="AA115" s="133"/>
      <c r="AB115" s="134"/>
      <c r="AC115" s="134"/>
      <c r="AD115" s="134"/>
      <c r="AE115" s="135"/>
      <c r="AF115" s="267"/>
      <c r="AG115" s="263"/>
      <c r="AH115" s="263"/>
      <c r="AI115" s="263"/>
      <c r="AJ115" s="263"/>
      <c r="AK115" s="263"/>
      <c r="AL115" s="263"/>
      <c r="AM115" s="263"/>
      <c r="AN115" s="263"/>
      <c r="AO115" s="263"/>
      <c r="AP115" s="263"/>
      <c r="AQ115" s="263"/>
      <c r="AR115" s="263"/>
      <c r="AS115" s="263"/>
      <c r="AT115" s="268"/>
      <c r="AU115" s="48">
        <v>0</v>
      </c>
      <c r="AV115" s="48"/>
      <c r="AW115" s="48"/>
      <c r="AX115" s="48"/>
      <c r="AY115" s="48"/>
      <c r="AZ115" s="48"/>
      <c r="BA115" s="48">
        <v>0</v>
      </c>
      <c r="BB115" s="48"/>
      <c r="BC115" s="48"/>
      <c r="BD115" s="48"/>
      <c r="BE115" s="48"/>
      <c r="BF115" s="48"/>
      <c r="BG115" s="48">
        <v>0</v>
      </c>
      <c r="BH115" s="48"/>
      <c r="BI115" s="48"/>
      <c r="BJ115" s="48"/>
      <c r="BK115" s="48"/>
      <c r="BL115" s="48"/>
    </row>
    <row r="116" spans="1:64" ht="13.5" hidden="1" thickBot="1">
      <c r="A116" s="244"/>
      <c r="B116" s="245"/>
      <c r="C116" s="249" t="s">
        <v>59</v>
      </c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  <c r="S116" s="250"/>
      <c r="T116" s="250"/>
      <c r="U116" s="250"/>
      <c r="V116" s="250"/>
      <c r="W116" s="250"/>
      <c r="X116" s="250"/>
      <c r="Y116" s="250"/>
      <c r="Z116" s="251"/>
      <c r="AA116" s="136"/>
      <c r="AB116" s="137"/>
      <c r="AC116" s="137"/>
      <c r="AD116" s="137"/>
      <c r="AE116" s="138"/>
      <c r="AF116" s="270"/>
      <c r="AG116" s="271"/>
      <c r="AH116" s="271"/>
      <c r="AI116" s="271"/>
      <c r="AJ116" s="271"/>
      <c r="AK116" s="271"/>
      <c r="AL116" s="271"/>
      <c r="AM116" s="271"/>
      <c r="AN116" s="271"/>
      <c r="AO116" s="271"/>
      <c r="AP116" s="271"/>
      <c r="AQ116" s="271"/>
      <c r="AR116" s="271"/>
      <c r="AS116" s="271"/>
      <c r="AT116" s="272"/>
      <c r="AU116" s="264">
        <f>AU88/5*100-100</f>
        <v>-100</v>
      </c>
      <c r="AV116" s="265"/>
      <c r="AW116" s="265"/>
      <c r="AX116" s="265"/>
      <c r="AY116" s="265"/>
      <c r="AZ116" s="266"/>
      <c r="BA116" s="264"/>
      <c r="BB116" s="265"/>
      <c r="BC116" s="265"/>
      <c r="BD116" s="265"/>
      <c r="BE116" s="265"/>
      <c r="BF116" s="266"/>
      <c r="BG116" s="48">
        <f>BG88/5*100-100</f>
        <v>-100</v>
      </c>
      <c r="BH116" s="48"/>
      <c r="BI116" s="48"/>
      <c r="BJ116" s="48"/>
      <c r="BK116" s="48"/>
      <c r="BL116" s="48"/>
    </row>
    <row r="117" spans="1:64" ht="17.25" customHeight="1">
      <c r="A117" s="5"/>
      <c r="B117" s="5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4"/>
      <c r="X117" s="24"/>
      <c r="Y117" s="24"/>
      <c r="Z117" s="24"/>
      <c r="AA117" s="24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6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7"/>
      <c r="BB117" s="27"/>
      <c r="BC117" s="27"/>
      <c r="BD117" s="27"/>
      <c r="BE117" s="27"/>
      <c r="BF117" s="27"/>
      <c r="BG117" s="27"/>
      <c r="BH117" s="28"/>
      <c r="BI117" s="28"/>
      <c r="BJ117" s="28"/>
      <c r="BK117" s="28"/>
      <c r="BL117" s="28"/>
    </row>
    <row r="118" spans="1:59" ht="30" customHeight="1">
      <c r="A118" s="139" t="s">
        <v>116</v>
      </c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261"/>
      <c r="X118" s="261"/>
      <c r="Y118" s="261"/>
      <c r="Z118" s="261"/>
      <c r="AA118" s="261"/>
      <c r="AB118" s="261"/>
      <c r="AC118" s="261"/>
      <c r="AD118" s="261"/>
      <c r="AE118" s="261"/>
      <c r="AF118" s="261"/>
      <c r="AG118" s="261"/>
      <c r="AH118" s="261"/>
      <c r="AI118" s="261"/>
      <c r="AJ118" s="261"/>
      <c r="AK118" s="261"/>
      <c r="AL118" s="261"/>
      <c r="AM118" s="261"/>
      <c r="AN118" s="4"/>
      <c r="AO118" s="261" t="s">
        <v>117</v>
      </c>
      <c r="AP118" s="261"/>
      <c r="AQ118" s="261"/>
      <c r="AR118" s="261"/>
      <c r="AS118" s="261"/>
      <c r="AT118" s="261"/>
      <c r="AU118" s="261"/>
      <c r="AV118" s="261"/>
      <c r="AW118" s="261"/>
      <c r="AX118" s="261"/>
      <c r="AY118" s="261"/>
      <c r="AZ118" s="261"/>
      <c r="BA118" s="261"/>
      <c r="BB118" s="261"/>
      <c r="BC118" s="261"/>
      <c r="BD118" s="261"/>
      <c r="BE118" s="261"/>
      <c r="BF118" s="261"/>
      <c r="BG118" s="261"/>
    </row>
    <row r="119" spans="23:59" ht="15.75" customHeight="1">
      <c r="W119" s="141" t="s">
        <v>14</v>
      </c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O119" s="141" t="s">
        <v>15</v>
      </c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</row>
    <row r="120" spans="1:6" ht="15.75">
      <c r="A120" s="139" t="s">
        <v>27</v>
      </c>
      <c r="B120" s="139"/>
      <c r="C120" s="139"/>
      <c r="D120" s="139"/>
      <c r="E120" s="139"/>
      <c r="F120" s="139"/>
    </row>
    <row r="121" ht="5.25" customHeight="1"/>
    <row r="122" ht="15">
      <c r="B122" s="29" t="s">
        <v>63</v>
      </c>
    </row>
    <row r="123" spans="1:59" ht="28.5" customHeight="1">
      <c r="A123" s="139" t="s">
        <v>95</v>
      </c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263"/>
      <c r="W123" s="261"/>
      <c r="X123" s="261"/>
      <c r="Y123" s="261"/>
      <c r="Z123" s="261"/>
      <c r="AA123" s="261"/>
      <c r="AB123" s="261"/>
      <c r="AC123" s="261"/>
      <c r="AD123" s="261"/>
      <c r="AE123" s="261"/>
      <c r="AF123" s="261"/>
      <c r="AG123" s="261"/>
      <c r="AH123" s="261"/>
      <c r="AI123" s="261"/>
      <c r="AJ123" s="261"/>
      <c r="AK123" s="261"/>
      <c r="AL123" s="261"/>
      <c r="AM123" s="261"/>
      <c r="AN123" s="4"/>
      <c r="AO123" s="261" t="s">
        <v>96</v>
      </c>
      <c r="AP123" s="261"/>
      <c r="AQ123" s="261"/>
      <c r="AR123" s="261"/>
      <c r="AS123" s="261"/>
      <c r="AT123" s="261"/>
      <c r="AU123" s="261"/>
      <c r="AV123" s="261"/>
      <c r="AW123" s="261"/>
      <c r="AX123" s="261"/>
      <c r="AY123" s="261"/>
      <c r="AZ123" s="261"/>
      <c r="BA123" s="261"/>
      <c r="BB123" s="261"/>
      <c r="BC123" s="261"/>
      <c r="BD123" s="261"/>
      <c r="BE123" s="261"/>
      <c r="BF123" s="261"/>
      <c r="BG123" s="261"/>
    </row>
    <row r="124" spans="23:59" ht="12.75">
      <c r="W124" s="141" t="s">
        <v>14</v>
      </c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O124" s="141" t="s">
        <v>15</v>
      </c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1"/>
      <c r="AZ124" s="141"/>
      <c r="BA124" s="141"/>
      <c r="BB124" s="141"/>
      <c r="BC124" s="141"/>
      <c r="BD124" s="141"/>
      <c r="BE124" s="141"/>
      <c r="BF124" s="141"/>
      <c r="BG124" s="141"/>
    </row>
    <row r="125" spans="1:59" ht="12.75">
      <c r="A125" s="5"/>
      <c r="B125" s="5"/>
      <c r="C125" s="30" t="s">
        <v>64</v>
      </c>
      <c r="D125" s="30"/>
      <c r="E125" s="30"/>
      <c r="F125" s="5"/>
      <c r="G125" s="5"/>
      <c r="H125" s="5"/>
      <c r="I125" s="129">
        <v>44876</v>
      </c>
      <c r="J125" s="129"/>
      <c r="K125" s="129"/>
      <c r="L125" s="129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</row>
    <row r="127" ht="12.75">
      <c r="E127" s="1" t="s">
        <v>52</v>
      </c>
    </row>
  </sheetData>
  <sheetProtection/>
  <mergeCells count="481">
    <mergeCell ref="BA112:BF112"/>
    <mergeCell ref="AU112:AZ112"/>
    <mergeCell ref="C112:Z112"/>
    <mergeCell ref="BA114:BF114"/>
    <mergeCell ref="BG114:BL114"/>
    <mergeCell ref="AF113:AT113"/>
    <mergeCell ref="BG112:BL112"/>
    <mergeCell ref="C113:Z113"/>
    <mergeCell ref="AA113:AE113"/>
    <mergeCell ref="AF114:AT116"/>
    <mergeCell ref="BG116:BL116"/>
    <mergeCell ref="BA116:BF116"/>
    <mergeCell ref="AU116:AZ116"/>
    <mergeCell ref="AU113:AZ113"/>
    <mergeCell ref="BA113:BF113"/>
    <mergeCell ref="BG113:BL113"/>
    <mergeCell ref="AU114:AZ114"/>
    <mergeCell ref="AU115:AZ115"/>
    <mergeCell ref="BG115:BL115"/>
    <mergeCell ref="BA115:BF115"/>
    <mergeCell ref="AQ5:AV5"/>
    <mergeCell ref="AX5:AZ5"/>
    <mergeCell ref="A123:V123"/>
    <mergeCell ref="W123:AM123"/>
    <mergeCell ref="AO123:BG123"/>
    <mergeCell ref="C76:Z76"/>
    <mergeCell ref="C65:Z65"/>
    <mergeCell ref="BG111:BL111"/>
    <mergeCell ref="BA111:BF111"/>
    <mergeCell ref="AU111:AZ111"/>
    <mergeCell ref="AO124:BG124"/>
    <mergeCell ref="A118:V118"/>
    <mergeCell ref="W118:AM118"/>
    <mergeCell ref="AO118:BG118"/>
    <mergeCell ref="W119:AM119"/>
    <mergeCell ref="AO119:BG119"/>
    <mergeCell ref="A109:B109"/>
    <mergeCell ref="C109:Z109"/>
    <mergeCell ref="AA109:AE109"/>
    <mergeCell ref="AF109:AT109"/>
    <mergeCell ref="A103:B103"/>
    <mergeCell ref="A108:B108"/>
    <mergeCell ref="AF103:AT103"/>
    <mergeCell ref="C103:Z103"/>
    <mergeCell ref="AA103:AE103"/>
    <mergeCell ref="A104:B106"/>
    <mergeCell ref="A116:B116"/>
    <mergeCell ref="C115:Z115"/>
    <mergeCell ref="C102:Z102"/>
    <mergeCell ref="AA100:AE102"/>
    <mergeCell ref="C101:Z101"/>
    <mergeCell ref="A99:B99"/>
    <mergeCell ref="C100:Z100"/>
    <mergeCell ref="C116:Z116"/>
    <mergeCell ref="AA99:AE99"/>
    <mergeCell ref="A100:B102"/>
    <mergeCell ref="A69:B69"/>
    <mergeCell ref="A70:B70"/>
    <mergeCell ref="C70:Z70"/>
    <mergeCell ref="AA98:AE98"/>
    <mergeCell ref="C98:Z98"/>
    <mergeCell ref="A91:B91"/>
    <mergeCell ref="A98:B98"/>
    <mergeCell ref="C97:Z97"/>
    <mergeCell ref="AA97:AE97"/>
    <mergeCell ref="A97:B97"/>
    <mergeCell ref="A90:B90"/>
    <mergeCell ref="C99:Z99"/>
    <mergeCell ref="C88:Z88"/>
    <mergeCell ref="C86:Z86"/>
    <mergeCell ref="C74:Z74"/>
    <mergeCell ref="A67:B67"/>
    <mergeCell ref="A68:B68"/>
    <mergeCell ref="A73:B73"/>
    <mergeCell ref="A72:B72"/>
    <mergeCell ref="C68:Z68"/>
    <mergeCell ref="C67:Z67"/>
    <mergeCell ref="C69:Z69"/>
    <mergeCell ref="C75:Z75"/>
    <mergeCell ref="C77:Z77"/>
    <mergeCell ref="BG97:BL97"/>
    <mergeCell ref="BG99:BL99"/>
    <mergeCell ref="C73:Z73"/>
    <mergeCell ref="AA96:AE96"/>
    <mergeCell ref="AA77:AE79"/>
    <mergeCell ref="AF77:AT79"/>
    <mergeCell ref="BG96:BL96"/>
    <mergeCell ref="AA90:AE90"/>
    <mergeCell ref="AF90:AT90"/>
    <mergeCell ref="BA92:BF92"/>
    <mergeCell ref="BG92:BL92"/>
    <mergeCell ref="BG90:BL90"/>
    <mergeCell ref="AA91:AE91"/>
    <mergeCell ref="BA96:BF96"/>
    <mergeCell ref="BA90:BF90"/>
    <mergeCell ref="BG93:BL93"/>
    <mergeCell ref="C78:Z78"/>
    <mergeCell ref="C85:Z85"/>
    <mergeCell ref="AF89:AT89"/>
    <mergeCell ref="AU80:AZ80"/>
    <mergeCell ref="AF97:AT97"/>
    <mergeCell ref="AA89:AE89"/>
    <mergeCell ref="AU97:AZ97"/>
    <mergeCell ref="C91:Z91"/>
    <mergeCell ref="C90:Z90"/>
    <mergeCell ref="AU90:AZ90"/>
    <mergeCell ref="AA66:AE66"/>
    <mergeCell ref="AU67:AZ67"/>
    <mergeCell ref="BG67:BL67"/>
    <mergeCell ref="BG75:BL75"/>
    <mergeCell ref="BA69:BF69"/>
    <mergeCell ref="BG72:BL72"/>
    <mergeCell ref="AF74:AT76"/>
    <mergeCell ref="BA66:BF66"/>
    <mergeCell ref="BG68:BL68"/>
    <mergeCell ref="A66:B66"/>
    <mergeCell ref="A63:BL63"/>
    <mergeCell ref="BG65:BL65"/>
    <mergeCell ref="BG66:BL66"/>
    <mergeCell ref="D49:AP49"/>
    <mergeCell ref="BG55:BL55"/>
    <mergeCell ref="AF65:AT65"/>
    <mergeCell ref="AF66:AT66"/>
    <mergeCell ref="A62:BL62"/>
    <mergeCell ref="BA65:BF65"/>
    <mergeCell ref="AY48:BF48"/>
    <mergeCell ref="D36:BL36"/>
    <mergeCell ref="A53:C53"/>
    <mergeCell ref="BG45:BL45"/>
    <mergeCell ref="D35:BL35"/>
    <mergeCell ref="AY47:BF47"/>
    <mergeCell ref="AY45:BF45"/>
    <mergeCell ref="AY44:BF44"/>
    <mergeCell ref="BG44:BL44"/>
    <mergeCell ref="BG43:BL43"/>
    <mergeCell ref="A35:C35"/>
    <mergeCell ref="A24:C24"/>
    <mergeCell ref="D25:BL25"/>
    <mergeCell ref="A34:C34"/>
    <mergeCell ref="A33:C33"/>
    <mergeCell ref="D34:BL34"/>
    <mergeCell ref="D26:BL26"/>
    <mergeCell ref="D32:BL32"/>
    <mergeCell ref="A25:C25"/>
    <mergeCell ref="D33:BL33"/>
    <mergeCell ref="D23:BL23"/>
    <mergeCell ref="D22:BL22"/>
    <mergeCell ref="A23:C23"/>
    <mergeCell ref="A26:C26"/>
    <mergeCell ref="D24:BL24"/>
    <mergeCell ref="A32:C32"/>
    <mergeCell ref="B11:I11"/>
    <mergeCell ref="B13:I13"/>
    <mergeCell ref="B12:I12"/>
    <mergeCell ref="AN17:AQ17"/>
    <mergeCell ref="B15:G15"/>
    <mergeCell ref="J14:BF14"/>
    <mergeCell ref="H15:N15"/>
    <mergeCell ref="A17:T17"/>
    <mergeCell ref="Z17:AM17"/>
    <mergeCell ref="J11:BF11"/>
    <mergeCell ref="BG16:BL16"/>
    <mergeCell ref="BG14:BL14"/>
    <mergeCell ref="B14:I14"/>
    <mergeCell ref="H16:N16"/>
    <mergeCell ref="O15:T15"/>
    <mergeCell ref="O16:T16"/>
    <mergeCell ref="BH17:BL17"/>
    <mergeCell ref="BG15:BL15"/>
    <mergeCell ref="AS1:BL1"/>
    <mergeCell ref="BG11:BL11"/>
    <mergeCell ref="BG12:BL12"/>
    <mergeCell ref="AO6:BF6"/>
    <mergeCell ref="BG13:BL13"/>
    <mergeCell ref="AO7:BF7"/>
    <mergeCell ref="J12:BF12"/>
    <mergeCell ref="AO5:AP5"/>
    <mergeCell ref="AO3:BL3"/>
    <mergeCell ref="AQ42:AX42"/>
    <mergeCell ref="A41:BL41"/>
    <mergeCell ref="A36:C36"/>
    <mergeCell ref="AO4:BL4"/>
    <mergeCell ref="U15:BF15"/>
    <mergeCell ref="A20:BL20"/>
    <mergeCell ref="U16:BF16"/>
    <mergeCell ref="A8:BL8"/>
    <mergeCell ref="B16:G16"/>
    <mergeCell ref="A48:C48"/>
    <mergeCell ref="J13:BF13"/>
    <mergeCell ref="AY43:BF43"/>
    <mergeCell ref="A57:C57"/>
    <mergeCell ref="A49:C49"/>
    <mergeCell ref="A9:BL9"/>
    <mergeCell ref="U17:Y17"/>
    <mergeCell ref="AR17:BC17"/>
    <mergeCell ref="BD17:BG17"/>
    <mergeCell ref="AQ44:AX44"/>
    <mergeCell ref="A30:BL30"/>
    <mergeCell ref="AY42:BF42"/>
    <mergeCell ref="D48:AP48"/>
    <mergeCell ref="A65:B65"/>
    <mergeCell ref="D56:AP56"/>
    <mergeCell ref="AQ60:AX60"/>
    <mergeCell ref="AY60:BF60"/>
    <mergeCell ref="A44:C44"/>
    <mergeCell ref="A51:BL51"/>
    <mergeCell ref="AQ48:AX48"/>
    <mergeCell ref="D58:AP58"/>
    <mergeCell ref="BG48:BL48"/>
    <mergeCell ref="A18:BL18"/>
    <mergeCell ref="A19:BL19"/>
    <mergeCell ref="D47:AP47"/>
    <mergeCell ref="A43:C43"/>
    <mergeCell ref="A22:C22"/>
    <mergeCell ref="A47:C47"/>
    <mergeCell ref="A45:C45"/>
    <mergeCell ref="AQ45:AX45"/>
    <mergeCell ref="D54:AP54"/>
    <mergeCell ref="D43:AP43"/>
    <mergeCell ref="D59:AP59"/>
    <mergeCell ref="AQ59:AX59"/>
    <mergeCell ref="A59:C59"/>
    <mergeCell ref="A56:C56"/>
    <mergeCell ref="AQ56:AX56"/>
    <mergeCell ref="AQ57:AX57"/>
    <mergeCell ref="D57:AP57"/>
    <mergeCell ref="A58:C58"/>
    <mergeCell ref="A40:BL40"/>
    <mergeCell ref="BG42:BL42"/>
    <mergeCell ref="AQ43:AX43"/>
    <mergeCell ref="D42:AP42"/>
    <mergeCell ref="D45:AP45"/>
    <mergeCell ref="BG47:BL47"/>
    <mergeCell ref="AQ47:AX47"/>
    <mergeCell ref="D44:AP44"/>
    <mergeCell ref="A42:C42"/>
    <mergeCell ref="AY49:BF49"/>
    <mergeCell ref="AQ49:AX49"/>
    <mergeCell ref="AQ55:AX55"/>
    <mergeCell ref="AY55:BF55"/>
    <mergeCell ref="D55:AP55"/>
    <mergeCell ref="AQ54:AX54"/>
    <mergeCell ref="A52:BL52"/>
    <mergeCell ref="BG49:BL49"/>
    <mergeCell ref="BG54:BL54"/>
    <mergeCell ref="AQ53:AX53"/>
    <mergeCell ref="AY57:BF57"/>
    <mergeCell ref="A55:C55"/>
    <mergeCell ref="AY53:BF53"/>
    <mergeCell ref="AA65:AE65"/>
    <mergeCell ref="AU65:AZ65"/>
    <mergeCell ref="BG53:BL53"/>
    <mergeCell ref="BG59:BL59"/>
    <mergeCell ref="D53:AP53"/>
    <mergeCell ref="AY59:BF59"/>
    <mergeCell ref="A54:C54"/>
    <mergeCell ref="B60:AP60"/>
    <mergeCell ref="BG57:BL57"/>
    <mergeCell ref="AY56:BF56"/>
    <mergeCell ref="AF71:AT71"/>
    <mergeCell ref="AU71:AZ71"/>
    <mergeCell ref="AA67:AE67"/>
    <mergeCell ref="AF67:AT67"/>
    <mergeCell ref="AA68:AE68"/>
    <mergeCell ref="AA69:AE69"/>
    <mergeCell ref="AF69:AT69"/>
    <mergeCell ref="AU77:AZ77"/>
    <mergeCell ref="AA73:AE73"/>
    <mergeCell ref="AA74:AE76"/>
    <mergeCell ref="AF73:AT73"/>
    <mergeCell ref="AA72:AE72"/>
    <mergeCell ref="AU74:AZ74"/>
    <mergeCell ref="BA71:BF71"/>
    <mergeCell ref="AF72:AT72"/>
    <mergeCell ref="C72:Z72"/>
    <mergeCell ref="AU69:AZ69"/>
    <mergeCell ref="BG87:BL87"/>
    <mergeCell ref="AU86:AZ86"/>
    <mergeCell ref="BG86:BL86"/>
    <mergeCell ref="BG71:BL71"/>
    <mergeCell ref="BG73:BL73"/>
    <mergeCell ref="BG74:BL74"/>
    <mergeCell ref="BG89:BL89"/>
    <mergeCell ref="BG78:BL78"/>
    <mergeCell ref="AU72:AZ72"/>
    <mergeCell ref="AU73:AZ73"/>
    <mergeCell ref="AU75:AZ75"/>
    <mergeCell ref="AU78:AZ78"/>
    <mergeCell ref="AU85:AZ85"/>
    <mergeCell ref="BA75:BF75"/>
    <mergeCell ref="BA76:BF76"/>
    <mergeCell ref="BG76:BL76"/>
    <mergeCell ref="A83:B85"/>
    <mergeCell ref="A74:B76"/>
    <mergeCell ref="A77:B79"/>
    <mergeCell ref="AU84:AZ84"/>
    <mergeCell ref="BG83:BL83"/>
    <mergeCell ref="C84:Z84"/>
    <mergeCell ref="AU76:AZ76"/>
    <mergeCell ref="BA77:BF77"/>
    <mergeCell ref="BA78:BF78"/>
    <mergeCell ref="BG77:BL77"/>
    <mergeCell ref="I125:L125"/>
    <mergeCell ref="C110:Z110"/>
    <mergeCell ref="AA110:AE112"/>
    <mergeCell ref="A114:B114"/>
    <mergeCell ref="C114:Z114"/>
    <mergeCell ref="AA114:AE116"/>
    <mergeCell ref="A120:F120"/>
    <mergeCell ref="A113:B113"/>
    <mergeCell ref="W124:AM124"/>
    <mergeCell ref="C111:Z111"/>
    <mergeCell ref="C79:Z79"/>
    <mergeCell ref="BA84:BF84"/>
    <mergeCell ref="AU83:AZ83"/>
    <mergeCell ref="AU79:AZ79"/>
    <mergeCell ref="BA83:BF83"/>
    <mergeCell ref="BA79:BF79"/>
    <mergeCell ref="BG79:BL79"/>
    <mergeCell ref="BG110:BL110"/>
    <mergeCell ref="AF110:AT112"/>
    <mergeCell ref="AU110:AZ110"/>
    <mergeCell ref="BA110:BF110"/>
    <mergeCell ref="AU109:AZ109"/>
    <mergeCell ref="BG106:BL106"/>
    <mergeCell ref="BG109:BL109"/>
    <mergeCell ref="BG84:BL84"/>
    <mergeCell ref="BG91:BL91"/>
    <mergeCell ref="AU103:AZ103"/>
    <mergeCell ref="BA91:BF91"/>
    <mergeCell ref="BG85:BL85"/>
    <mergeCell ref="AF96:AT96"/>
    <mergeCell ref="AU106:AZ106"/>
    <mergeCell ref="AF91:AT91"/>
    <mergeCell ref="AU91:AZ91"/>
    <mergeCell ref="BA86:BF86"/>
    <mergeCell ref="BG88:BL88"/>
    <mergeCell ref="BG104:BL104"/>
    <mergeCell ref="BA85:BF85"/>
    <mergeCell ref="AU88:AZ88"/>
    <mergeCell ref="AU87:AZ87"/>
    <mergeCell ref="AA83:AE85"/>
    <mergeCell ref="AF83:AT85"/>
    <mergeCell ref="C89:Z89"/>
    <mergeCell ref="AA86:AE88"/>
    <mergeCell ref="AU89:AZ89"/>
    <mergeCell ref="C87:Z87"/>
    <mergeCell ref="BA87:BF87"/>
    <mergeCell ref="AU101:AZ101"/>
    <mergeCell ref="BA97:BF97"/>
    <mergeCell ref="AF100:AT102"/>
    <mergeCell ref="AF99:AT99"/>
    <mergeCell ref="BA98:BF98"/>
    <mergeCell ref="BA102:BF102"/>
    <mergeCell ref="BG98:BL98"/>
    <mergeCell ref="BG105:BL105"/>
    <mergeCell ref="BA88:BF88"/>
    <mergeCell ref="BA106:BF106"/>
    <mergeCell ref="AU96:AZ96"/>
    <mergeCell ref="BG103:BL103"/>
    <mergeCell ref="BG101:BL101"/>
    <mergeCell ref="BA89:BF89"/>
    <mergeCell ref="BA101:BF101"/>
    <mergeCell ref="AU102:AZ102"/>
    <mergeCell ref="BG100:BL100"/>
    <mergeCell ref="A110:B112"/>
    <mergeCell ref="C104:Z104"/>
    <mergeCell ref="C105:Z105"/>
    <mergeCell ref="AU105:AZ105"/>
    <mergeCell ref="BA103:BF103"/>
    <mergeCell ref="C106:Z106"/>
    <mergeCell ref="AA104:AE106"/>
    <mergeCell ref="AF104:AT106"/>
    <mergeCell ref="AU104:AZ104"/>
    <mergeCell ref="AY46:BF46"/>
    <mergeCell ref="BG46:BL46"/>
    <mergeCell ref="BA67:BF67"/>
    <mergeCell ref="BG69:BL69"/>
    <mergeCell ref="AU66:AZ66"/>
    <mergeCell ref="AU68:AZ68"/>
    <mergeCell ref="BG60:BL60"/>
    <mergeCell ref="BA68:BF68"/>
    <mergeCell ref="BG56:BL56"/>
    <mergeCell ref="AY54:BF54"/>
    <mergeCell ref="AU107:AZ107"/>
    <mergeCell ref="AA70:AE70"/>
    <mergeCell ref="AF70:AT70"/>
    <mergeCell ref="A93:B93"/>
    <mergeCell ref="C93:Z93"/>
    <mergeCell ref="BA109:BF109"/>
    <mergeCell ref="AF86:AT88"/>
    <mergeCell ref="BA100:BF100"/>
    <mergeCell ref="A96:B96"/>
    <mergeCell ref="C96:Z96"/>
    <mergeCell ref="AA93:AE93"/>
    <mergeCell ref="AF93:AT93"/>
    <mergeCell ref="AU93:AZ93"/>
    <mergeCell ref="BA93:BF93"/>
    <mergeCell ref="BA107:BF107"/>
    <mergeCell ref="BA105:BF105"/>
    <mergeCell ref="BA104:BF104"/>
    <mergeCell ref="AF98:AT98"/>
    <mergeCell ref="BA99:BF99"/>
    <mergeCell ref="AA107:AE107"/>
    <mergeCell ref="BG102:BL102"/>
    <mergeCell ref="AU99:AZ99"/>
    <mergeCell ref="AU100:AZ100"/>
    <mergeCell ref="AY58:BF58"/>
    <mergeCell ref="AU70:AZ70"/>
    <mergeCell ref="BA70:BF70"/>
    <mergeCell ref="AQ58:AX58"/>
    <mergeCell ref="BA80:BF80"/>
    <mergeCell ref="BG58:BL58"/>
    <mergeCell ref="BG70:BL70"/>
    <mergeCell ref="A92:B92"/>
    <mergeCell ref="C92:Z92"/>
    <mergeCell ref="AA92:AE92"/>
    <mergeCell ref="AF92:AT92"/>
    <mergeCell ref="AU92:AZ92"/>
    <mergeCell ref="A80:B80"/>
    <mergeCell ref="AF80:AT80"/>
    <mergeCell ref="AA80:AE80"/>
    <mergeCell ref="C80:Z80"/>
    <mergeCell ref="C83:Z83"/>
    <mergeCell ref="A71:B71"/>
    <mergeCell ref="C71:Z71"/>
    <mergeCell ref="AA71:AE71"/>
    <mergeCell ref="A28:H28"/>
    <mergeCell ref="I28:BL28"/>
    <mergeCell ref="A37:C37"/>
    <mergeCell ref="D37:BL37"/>
    <mergeCell ref="A46:C46"/>
    <mergeCell ref="D46:AP46"/>
    <mergeCell ref="AQ46:AX46"/>
    <mergeCell ref="C81:Z81"/>
    <mergeCell ref="AA81:AE81"/>
    <mergeCell ref="AF81:AT81"/>
    <mergeCell ref="AU81:AZ81"/>
    <mergeCell ref="BA81:BF81"/>
    <mergeCell ref="C66:Z66"/>
    <mergeCell ref="AF68:AT68"/>
    <mergeCell ref="BA72:BF72"/>
    <mergeCell ref="BA73:BF73"/>
    <mergeCell ref="BA74:BF74"/>
    <mergeCell ref="BG108:BL108"/>
    <mergeCell ref="BG80:BL80"/>
    <mergeCell ref="C94:Z94"/>
    <mergeCell ref="AA94:AE94"/>
    <mergeCell ref="AF94:AT94"/>
    <mergeCell ref="AU94:AZ94"/>
    <mergeCell ref="BA94:BF94"/>
    <mergeCell ref="BG94:BL94"/>
    <mergeCell ref="BG81:BL81"/>
    <mergeCell ref="BG107:BL107"/>
    <mergeCell ref="A94:B94"/>
    <mergeCell ref="C108:Z108"/>
    <mergeCell ref="AA108:AE108"/>
    <mergeCell ref="AF108:AT108"/>
    <mergeCell ref="AU108:AZ108"/>
    <mergeCell ref="BA108:BF108"/>
    <mergeCell ref="AU98:AZ98"/>
    <mergeCell ref="A107:B107"/>
    <mergeCell ref="C107:Z107"/>
    <mergeCell ref="AF107:AT107"/>
    <mergeCell ref="A38:C38"/>
    <mergeCell ref="D38:BL38"/>
    <mergeCell ref="A82:B82"/>
    <mergeCell ref="C82:Z82"/>
    <mergeCell ref="AA82:AE82"/>
    <mergeCell ref="AF82:AT82"/>
    <mergeCell ref="AU82:AZ82"/>
    <mergeCell ref="BA82:BF82"/>
    <mergeCell ref="BG82:BL82"/>
    <mergeCell ref="A81:B81"/>
    <mergeCell ref="BG95:BL95"/>
    <mergeCell ref="A95:B95"/>
    <mergeCell ref="C95:Z95"/>
    <mergeCell ref="AA95:AE95"/>
    <mergeCell ref="AF95:AT95"/>
    <mergeCell ref="AU95:AZ95"/>
    <mergeCell ref="BA95:BF95"/>
  </mergeCells>
  <printOptions horizontalCentered="1"/>
  <pageMargins left="0.11811023622047245" right="0.11811023622047245" top="0.7874015748031497" bottom="0.1968503937007874" header="0" footer="0"/>
  <pageSetup fitToHeight="3" fitToWidth="1" horizontalDpi="600" verticalDpi="600" orientation="landscape" paperSize="9" scale="72" r:id="rId1"/>
  <rowBreaks count="2" manualBreakCount="2">
    <brk id="61" max="63" man="1"/>
    <brk id="7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2022-11-16T08:45:53Z</cp:lastPrinted>
  <dcterms:created xsi:type="dcterms:W3CDTF">2016-08-15T09:54:21Z</dcterms:created>
  <dcterms:modified xsi:type="dcterms:W3CDTF">2022-11-16T08:47:09Z</dcterms:modified>
  <cp:category/>
  <cp:version/>
  <cp:contentType/>
  <cp:contentStatus/>
</cp:coreProperties>
</file>